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pe-mw\projects-energy\Wissen\Tools\Strom\"/>
    </mc:Choice>
  </mc:AlternateContent>
  <xr:revisionPtr revIDLastSave="0" documentId="13_ncr:1_{0953A372-B60D-4267-9C83-F8F19506B69E}" xr6:coauthVersionLast="45" xr6:coauthVersionMax="45" xr10:uidLastSave="{00000000-0000-0000-0000-000000000000}"/>
  <bookViews>
    <workbookView xWindow="-120" yWindow="-120" windowWidth="29040" windowHeight="15840" xr2:uid="{B5240F8B-E31B-4758-96EB-105CFE1B998E}"/>
  </bookViews>
  <sheets>
    <sheet name="Anleitung" sheetId="8" r:id="rId1"/>
    <sheet name="Erfassung Drittstrom" sheetId="1" r:id="rId2"/>
    <sheet name="Automaten" sheetId="3" r:id="rId3"/>
    <sheet name="IT" sheetId="5" r:id="rId4"/>
    <sheet name="Werkvertrag" sheetId="4" r:id="rId5"/>
    <sheet name="Basisinformationen" sheetId="7" r:id="rId6"/>
    <sheet name="E-Mobility, Rekuperation, USV" sheetId="9" r:id="rId7"/>
    <sheet name="Drop-Down-Texte" sheetId="2" r:id="rId8"/>
  </sheets>
  <definedNames>
    <definedName name="Abrechnung_ohne_Priviligierung">'Drop-Down-Texte'!$G$3:$G$5</definedName>
    <definedName name="Betreiberschaft">'Drop-Down-Texte'!$A$3:$A$4</definedName>
    <definedName name="Geringfügiger_Verbrauch">'Drop-Down-Texte'!$B$3:$B$5</definedName>
    <definedName name="Machbarkeit_Messung">'Drop-Down-Texte'!$F$3:$F$7</definedName>
    <definedName name="Messverfahren">'Drop-Down-Texte'!$C$3:$C$5</definedName>
    <definedName name="Nicht_Zumutbarkeit">'Drop-Down-Texte'!$H$3:$H$4</definedName>
    <definedName name="Weiterleitung">'Drop-Down-Texte'!$D$3:$D$4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 r="G4" i="4" s="1"/>
  <c r="E3" i="4"/>
  <c r="G3" i="4" s="1"/>
  <c r="G6" i="4" l="1"/>
  <c r="I1" i="1"/>
  <c r="O1" i="1" s="1"/>
  <c r="J1" i="1"/>
  <c r="P1" i="1" s="1"/>
  <c r="K1" i="1"/>
  <c r="Q1" i="1" s="1"/>
  <c r="H1" i="1"/>
  <c r="N1" i="1" s="1"/>
  <c r="G1" i="1"/>
  <c r="M1" i="1" s="1"/>
  <c r="E4" i="5" l="1"/>
  <c r="E5" i="5"/>
  <c r="E6" i="5"/>
  <c r="E3" i="5"/>
  <c r="E8" i="5" l="1"/>
  <c r="J14" i="1" s="1"/>
  <c r="E4" i="3"/>
  <c r="G4" i="3" s="1"/>
  <c r="E5" i="3"/>
  <c r="G5" i="3" s="1"/>
  <c r="E6" i="3"/>
  <c r="G6" i="3" s="1"/>
  <c r="E3" i="3"/>
  <c r="G3" i="3" s="1"/>
  <c r="K14" i="1" l="1"/>
  <c r="G8" i="3"/>
  <c r="I14" i="1" s="1"/>
  <c r="B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Wagner</author>
  </authors>
  <commentList>
    <comment ref="N3" authorId="0" shapeId="0" xr:uid="{5C84B57C-6203-4767-AB04-210DD7CF7AA5}">
      <text>
        <r>
          <rPr>
            <sz val="9"/>
            <color indexed="81"/>
            <rFont val="Segoe UI"/>
            <family val="2"/>
          </rPr>
          <t>Stapler, Flurförderzeuge, Lastenräder</t>
        </r>
      </text>
    </comment>
  </commentList>
</comments>
</file>

<file path=xl/sharedStrings.xml><?xml version="1.0" encoding="utf-8"?>
<sst xmlns="http://schemas.openxmlformats.org/spreadsheetml/2006/main" count="340" uniqueCount="228">
  <si>
    <t>Zu prüfende Stromverbraucher</t>
  </si>
  <si>
    <t>Reinigungsdienst</t>
  </si>
  <si>
    <t>Mobilfunkmast</t>
  </si>
  <si>
    <t>Kantine</t>
  </si>
  <si>
    <t>Automaten (Getränke, Snacks)</t>
  </si>
  <si>
    <t>Büronutzung Fremdfirma (auch Tochterunternehmen oder Holding)</t>
  </si>
  <si>
    <t>Betreiberschaft</t>
  </si>
  <si>
    <t>Letztverbraucher</t>
  </si>
  <si>
    <t>Wer trägt das wirtschaftliche Risiko?</t>
  </si>
  <si>
    <t>Wer übt die tatsächliche Sachherrschaft über die Stromverbrauchseinrichtung aus?</t>
  </si>
  <si>
    <t>Wer bestimmt die Arbeitsweise der Stromverbrauchseinrichtung eigenverantwortlich?</t>
  </si>
  <si>
    <t>Dritter</t>
  </si>
  <si>
    <t>Erfassung Stromweiterleitung an Dritte</t>
  </si>
  <si>
    <t>Telekom</t>
  </si>
  <si>
    <t>Automatenservice Zoells</t>
  </si>
  <si>
    <t>IT-Hofmann</t>
  </si>
  <si>
    <t>Standort:</t>
  </si>
  <si>
    <t>Werk 1, München</t>
  </si>
  <si>
    <t>Geringfügiger Verbrauch</t>
  </si>
  <si>
    <t>Externe Handwerker, zeitweise tätig</t>
  </si>
  <si>
    <t>Werkverträge (Instandhaltung, Produktion)</t>
  </si>
  <si>
    <t>Maschinenbau XYZ GmbH</t>
  </si>
  <si>
    <t>Laden von Mitarbeiter Fahrzeugen</t>
  </si>
  <si>
    <t>Worst-Case-Schätzung</t>
  </si>
  <si>
    <t>Stromverbrauch kWh/Jahr</t>
  </si>
  <si>
    <t>Nachweispfad Stromverbrauch</t>
  </si>
  <si>
    <t>Automaten</t>
  </si>
  <si>
    <t>Anzahl</t>
  </si>
  <si>
    <t>Snackautomaten mit Kühlung</t>
  </si>
  <si>
    <t>Kaffeeautomaten</t>
  </si>
  <si>
    <t>Getränkeautomaten mit Kühlung</t>
  </si>
  <si>
    <t>Wasserspender</t>
  </si>
  <si>
    <t xml:space="preserve">kWh gemessener Verbrauch 24h </t>
  </si>
  <si>
    <t>Verbrauch kWh/a</t>
  </si>
  <si>
    <t>Betriebsstunden pro Jahr</t>
  </si>
  <si>
    <t>Betriebstage pro Jahr</t>
  </si>
  <si>
    <t>Sicherheitszuschlag</t>
  </si>
  <si>
    <t>Summe:</t>
  </si>
  <si>
    <t>Tabellenblatt Automaten</t>
  </si>
  <si>
    <t>Auswertung Baustromzähler</t>
  </si>
  <si>
    <t>IT Leasing</t>
  </si>
  <si>
    <t>Nennleistung Typenschild Watt</t>
  </si>
  <si>
    <t>Tabellenblatt IT</t>
  </si>
  <si>
    <t>Auswertung Ladesäulen Software</t>
  </si>
  <si>
    <t>Blitzblank GbR</t>
  </si>
  <si>
    <t>Elektro Meier, Schlosserei Huber</t>
  </si>
  <si>
    <t>Holding Maschinenbau XYZ</t>
  </si>
  <si>
    <t>Bagatellgrenze:</t>
  </si>
  <si>
    <t>kWh/Jahr</t>
  </si>
  <si>
    <t>Begründung Geringfügigkeit</t>
  </si>
  <si>
    <t>Ja/Nein</t>
  </si>
  <si>
    <t>Ja</t>
  </si>
  <si>
    <t>Nein</t>
  </si>
  <si>
    <t>Neubau Lagerhalle 17</t>
  </si>
  <si>
    <t>Bauunternehmung Dix</t>
  </si>
  <si>
    <t>Zähler ID 24</t>
  </si>
  <si>
    <t>Subunternehmen Lackierung  Götz</t>
  </si>
  <si>
    <t>Werkvertrag</t>
  </si>
  <si>
    <t>Lackieranlage</t>
  </si>
  <si>
    <t>UV Lackieranlage (Hilfsaggregate)</t>
  </si>
  <si>
    <t>Tabellenblatt Werkvertrag</t>
  </si>
  <si>
    <t>Laden von Gelegenheits-besucher Fahrzeugen</t>
  </si>
  <si>
    <t xml:space="preserve">• Alarmanlagen, Brandmelder, Überwachungskameras </t>
  </si>
  <si>
    <t xml:space="preserve">• Beleuchtete Hinweisschilder und Reklametafeln im Innenbereich </t>
  </si>
  <si>
    <t>Basisinformationen</t>
  </si>
  <si>
    <t>Geräte von Mitarbeitern (z.B. Wasserkocher)</t>
  </si>
  <si>
    <t>Anleitung:</t>
  </si>
  <si>
    <t>Detailinformationen und Hintergründe sind zu finden in:</t>
  </si>
  <si>
    <t xml:space="preserve">• Messgeräte zur behördlichen Umweltkontrolle etc. </t>
  </si>
  <si>
    <t>Das gilt auch für Stromverbräuche mit Verbrauchsgeräten, bei denen unabhängig von der Vergleichbarkeit mit Standardvariationen der typisierenden Beispielsfälle offenkundig ist, dass ihre Leistungsaufnahme maximal 0,4 kW beträgt</t>
  </si>
  <si>
    <t>• Stromverbrauch von zeitweise tätigen Handwerkern (z.B. mit Bohrmaschinen, Handkreissägen etc.)</t>
  </si>
  <si>
    <t>•  Stromverbrauch im Zuge von zeitweisen Bau- und Reparaturmaßnahmen, soweit dieser konkret und üblicherweise ohne Abgrenzung und Abrechnung (z.B. durch Baustromzähler) bereitgestellt wird</t>
  </si>
  <si>
    <t>• Stromverbrauch von zeitweise tätigen Event-Veranstaltern, Caterern, Filmteams oder ähnlichen externen Dienstleistern (z.B. mit Licht- und Tontechnik, Fritteusen, Warmhalteplatten etc.)</t>
  </si>
  <si>
    <t>• Zeitweiser Stromverbrauch von Reinigungsdiensten (z.B. mit Staubsaugern, Waschmaschinen etc.)</t>
  </si>
  <si>
    <t>• Stromverbrauch zum kostenfreien Laden des Elektromobils eines Gelegenheitsbesuchers an einem sonst vom Haupt-Letztverbraucher genutzten Anschluss (nicht Kundenparkplatz o.ä.)</t>
  </si>
  <si>
    <t xml:space="preserve">• Stromverbrauch mit mitgebrachten Verbrauchsgeräten für den persönlichen Bedarf (z.B. von Besuchern, Gästen, Patienten etc.) insbesondere im Rahmen von zeitweisen, nicht auf Dauer angelegten Beherbergungs- oder Transportleistungen etc. </t>
  </si>
  <si>
    <t>• Stromverbrauch mit büro- und haushaltsüblichen Standardgeräten wie Wasserkochern, Kaffeemaschinen, E-Herden und -Öfen, Spülmaschinen, Mikrowellengeräten, Staubsaugern, Rasenmähern, Druckern, Kopierern (einschließlich Multifunktionsdruckern), Dokumentenschreddern etc.</t>
  </si>
  <si>
    <t xml:space="preserve">• Stromverbrauch mit gewerblichen und industriellen Maschinen und Geräten mit hoher Leistungsaufnahme wie zum Beispiel Tisch-Kreissägen, Drehmaschinen, Fräsen, Bautrocknern, Förderbandanlagen, Fleischzerlegegeräten, Bäckerei-Öfen, Computer-Servern etc. </t>
  </si>
  <si>
    <t xml:space="preserve">• Größere oder auf Dauer angelegte Baustellen, auf denen der Stromverbrauch konkret oder üblicherweise abgegrenzt wird (z.B. durch Baustromzähler), </t>
  </si>
  <si>
    <t>• Laden von Elektromobilen Dritter, z.B. Nutzer eines öffentlichen Ladepunktes, Supermarkt-, Hotel- oder Restaurantkunden auf dem Kundenparkplatz, Mitarbeiter beim Laden ihrer Privatfahrzeuge auf dem Firmengelände, Mieter oder Nachbarn eines Hauses oder Quartiers etc</t>
  </si>
  <si>
    <t xml:space="preserve">• Stromverbrauch mit Verbrauchsgeräten in speziellen Konstellationen, bei denen – abweichend von den büro- und haushaltsüblichen Standard-Konstellationen – z.B. aufgrund einer deutlich höheren Leistungsaufnahme oder einer Nutzung außerhalb der typischen Anwendungsfunktionen mit nicht geringfügigen Drittverbräuchen zu rechnen ist: z.B. bei besonders leistungsstarken Signal-Repeatern für spezielle Verbrauchskonstellationen (z.B. in U-Bahnen), bei Dampfreinigern in der Lebensmittelindustrie oder bei büroüblichen Arbeitsplatzrechnern, die jedoch zu einem „Großrechner“ verschaltet sind, etc. </t>
  </si>
  <si>
    <t>Whitelist-Verbrauchskonstellationen = Verbrauchskonstellationen mit geringfügigem Verbrauch</t>
  </si>
  <si>
    <t>Blacklist-Verbrauchskonstellationen = Verbrauchskonstellationen mit nicht geringfügigen Strommengen</t>
  </si>
  <si>
    <t>Whitelist-Verbrauchsgeräte</t>
  </si>
  <si>
    <t>Abrechnungskriterien:</t>
  </si>
  <si>
    <t>Voraussetzungen für eine Einstufung als geringfügiger Verbrauch:</t>
  </si>
  <si>
    <t xml:space="preserve">Strom wird dem dritten sowohl im konkreten Fall ohne gesonderte Abrechnung und somit ohne Entgelt zur Verfügung gestellt als auch üblicherweise in vergleichbaren Konstellationen keine gesonderte Abrechnung erfolgt. </t>
  </si>
  <si>
    <t>Strom wird in den Räumlichkeiten, auf dem Grundstück oder dem Betriebsgelände des "Letztverbrauchers“ verbraucht</t>
  </si>
  <si>
    <t>Räumlichkeitskriterium:</t>
  </si>
  <si>
    <t>Im Fall einer gewerblichen Nutzung:</t>
  </si>
  <si>
    <t>muss der Strom zudem zur Erbringung einer Leistung des "Dritten" gegenüber dem Letztverbraucher oder des Letztverbrauchers gegenüber dem "Dritten" verbraucht werden</t>
  </si>
  <si>
    <t>• Büro- und haushaltsübliche Standardgeräte wie Handys, Laptops, Arbeitsplatzrechner, Monitore, Beamer, WLAN-Router, Repeater zur Signalverstärkung, Radios</t>
  </si>
  <si>
    <t>• Haushaltsübliche Wasserkocher, Kaffemaschinen, Mikrowellengeräte,  Wasserspender, Lampen, Kühlschränke, Ventilatoren</t>
  </si>
  <si>
    <t>Andere Verbrauchskonstellationen, bei denen es sich aufgrund einer typischerweise nicht nur zeitweilig-kurzfristigen Nutzung in Kombination mit einer typischerweise weit über 0,4 kW liegenden Leistungsaufnahme in der Regel nicht um „Verbrauchskonstellationen mit geringfügigem Verbrauch“ handelt</t>
  </si>
  <si>
    <t>Whitelist Verbrauchsgerät</t>
  </si>
  <si>
    <t>Whitelist Verbrauchs-konstellation</t>
  </si>
  <si>
    <t>Wer ist Betreiber-Kriterien: (kumulativ)</t>
  </si>
  <si>
    <t>Weiterleitung</t>
  </si>
  <si>
    <t>Selbstverbrauch</t>
  </si>
  <si>
    <t>Betriebsinterne Elektro-fahrzeuge, nicht für den Strassenverkehr zugelassen</t>
  </si>
  <si>
    <t>Begründung Weiterleitung / Selbstverbrauch
- wer trägt das wirtschaftliches Risiko?
- Wer hat die tatsächliche Sachherrschaft?
- Wer bestimmt die Arbeitsweise?</t>
  </si>
  <si>
    <t>Eigenbetrieb. Geräte im Eigentum LV. Kantinenpersonal MA des LV</t>
  </si>
  <si>
    <t>Dritte</t>
  </si>
  <si>
    <t>EFZ im Eigentum LV</t>
  </si>
  <si>
    <t>Mitarbeiter</t>
  </si>
  <si>
    <t>Besucher mit E-Auto</t>
  </si>
  <si>
    <t>exemplarische Messung</t>
  </si>
  <si>
    <t xml:space="preserve">Im Tabellenblatt "Erfassung Drittstrom" sind typische Drittstrom Konstellationen als Musterbeispiele eingetragen. Diese können als Grundlage verwendet werden, um die Strom-Weiterleitungen an Dritte an das eigene Unternehmen anzupassen. </t>
  </si>
  <si>
    <t>https://www.bundesnetzagentur.de/DE/Sachgebiete/ElektrizitaetundGas/Unternehmen_Institutionen/ErneuerbareEnergien/EEGAufsicht/Eigenversorgung/Eigenversorgung-node.html;jsessionid=6281CC9CF25C4996A107CA60B6FB3D59#[Messen]</t>
  </si>
  <si>
    <t>1. Weiterleitung oder Selbstverbrauch?</t>
  </si>
  <si>
    <t>2. Geringfügiger Verbrauch?</t>
  </si>
  <si>
    <t>3. Zuordnung Strommenge</t>
  </si>
  <si>
    <t>4. Geeichte Messung technisch möglich oder mit vertretbarem Aufwand verbunden?</t>
  </si>
  <si>
    <t>Server im Serverraum</t>
  </si>
  <si>
    <t>Messung technisch möglich</t>
  </si>
  <si>
    <t>Ja, mit MID Zähler</t>
  </si>
  <si>
    <t>Ja, mit geeichtem Zähler</t>
  </si>
  <si>
    <t>4. Geeichte Messung technisch möglich und mit vertretbarem Aufwand verbunden?</t>
  </si>
  <si>
    <t>Abrechnung ohne Priviligierung</t>
  </si>
  <si>
    <t>Messung am vorgelagerten Punkt wirtschaftlich zumutbar</t>
  </si>
  <si>
    <t>Messung am vorgelagerten Punkt wirtschaftlich nicht zumutbar</t>
  </si>
  <si>
    <t>wirtschaftlich nicht zumutbar</t>
  </si>
  <si>
    <t>5. bei Nein: Abrechnung der gesamten Strommenge oder einer Teilmenge (Messung am vorgelagerten Punkt) ohne Priviligierung wirtschaftlich zumutbar?</t>
  </si>
  <si>
    <t>Verfahren zur sachgerechten Schätzung</t>
  </si>
  <si>
    <t>bei Nicht-Zumutbarkeit: Begründung</t>
  </si>
  <si>
    <t>Nein, stark durchmischte Struktur der Stromverbraucher (LV / Dritte)</t>
  </si>
  <si>
    <t xml:space="preserve">Nein, wechselnde Nutzung derselben Steckdose durch LV und Dritte </t>
  </si>
  <si>
    <t>Nein, unvertretbarer Aufwand (gleichartige Verbraucher, die zuverlässig mit einer exemplarischen Messung erfasst werden können)</t>
  </si>
  <si>
    <t>IT Leasing (Server)</t>
  </si>
  <si>
    <t>Nicht Zumutbarkeit</t>
  </si>
  <si>
    <t>Drittstrommenge im Verhältnis zur eigentlich priviligierten Strommenge klein</t>
  </si>
  <si>
    <t>Absolute Höhe des monetären Verlusts durch Wegfall der Priviligierung</t>
  </si>
  <si>
    <t>Verfahren Schätzung</t>
  </si>
  <si>
    <t>Typischer Standardwert</t>
  </si>
  <si>
    <t>Summe Drittstrom:</t>
  </si>
  <si>
    <t>Leitfaden Messen und Schätzen bei EEG-Umlagepflichten in der finalen Version</t>
  </si>
  <si>
    <t>Bei den ersten beiden Fragen ist zu bewerten, ob es sich überhaupt um eine Strom-Weiterleitung an Dritte handelt und wenn ja, ob das Kriterium der Geringfügigkeit erfüllt ist. Die Einordnung als geringfügiger Verbrauch kann entweder auf Basis einer Whitelist-Verbrauchskonstellation oder eines Whitelist-Verbrauchsgeräts, die typischerweise als geringfügig anzusehen ist, erfolgen. Die entsprechenden Kriterien / Fälle sind im Tabellenblatt "Basisinformationen" aufgeführt.</t>
  </si>
  <si>
    <t>Ist der Stromverbrauch gar keine Strom Weiterleitung an Dritte oder geringfügig, wird er unter Punkt 3 dem Letztverbraucher zugeordnet und damit endet an dieser Stelle die Bewertung (Zelle bekommt automatisch grüne Hintergrundfarbe)</t>
  </si>
  <si>
    <t>Ist die Antwort bei Frage 4 "Nein", geht es weiter mit Frage 5. Lautet die Antwort "Messung am vorgelagerten Punkt wirtschaftlich zumutbar" endet an dieser Stelle die Bewertung (Zelle bekommt automatisch grüne Hintergrundfarbe). Am vorgelagerten Punkt muss eine geeichte Messung erfolgen und die dort gemessene Strommenge als Stromverbrauch Dritter deklariert werden.</t>
  </si>
  <si>
    <t>Handelt es sich um eine Strom Weiterleitung an Dritte, ist die Frage 4 zu beantworten. Lautet die Antwort "Ja" (eine eine entsprechende geeichte Messung ist möglich) endet an dieser Stelle die Bewertung (Zelle bekommt automatisch grüne Hintergrundfarbe). Der jeweilige Verbraucher muss eine geeichte Messung erhalten und die dort gemessene Strommenge als Stromverbrauch Dritter deklariert werden.</t>
  </si>
  <si>
    <t>Lautet die Antwort bei Frage 5  "Messung am vorgelagerten Punkt wirtschaftlich nicht zumutbar" oder "wirtschaftlich nicht zumutbar" ist eine Begründung in der nachfolgenden Zelle auszuzwählen und beim Punkt "Verfahren zur sachgerechten Schätzung" ein entsprechendes Schätzverfahren auszuwählen. Das jeweilige Schätzverfahren ist nachvolllziehbar zu dokumentieren (siehe Beispiel-Tabellenblätter) und die im Verfahren der sachgerechten Schätzung ermittelten Strommengen sind als Stromverbrauch Dritter zu deklarieren. Mit der Auswahl eines Schätzverfahrens endet die Bewertung und die Zelle bekommt automatisch grüne Hintergrundfarbe.</t>
  </si>
  <si>
    <r>
      <rPr>
        <b/>
        <sz val="11"/>
        <color theme="1"/>
        <rFont val="Segoe UI"/>
        <family val="2"/>
      </rPr>
      <t>Mobile Messgeräte mit MID Zulassung:</t>
    </r>
    <r>
      <rPr>
        <sz val="11"/>
        <color theme="1"/>
        <rFont val="Segoe UI"/>
        <family val="2"/>
      </rPr>
      <t xml:space="preserve">
https://www.elspro.de/einsatzbereiche/produkte-gemaess-eeg-verordnung-2/
https://www.gifas.de/wp-content/uploads/2019/07/Info_EEG-Verordnung-Stromz%C3%A4hler-3.pdf
https://www.as-schwabe.de/produkte/stromzaehler/</t>
    </r>
  </si>
  <si>
    <t>Zähler ID 31</t>
  </si>
  <si>
    <t>kWh gemessener Verbrauch eine Woche</t>
  </si>
  <si>
    <t>Betriebswochen pro Jahr</t>
  </si>
  <si>
    <t>Ladesäule öffentlich zugänglich</t>
  </si>
  <si>
    <t>E-Auto-Halter</t>
  </si>
  <si>
    <t xml:space="preserve">Ein Elektromobil (oder ein anderes Verbrauchsgerät mit Akku), das ausschließlich zum </t>
  </si>
  <si>
    <t>Zweck des Ladens unmittelbar oder mittelbar mit einem Netz verbunden ist und den mit seinem Akku er-</t>
  </si>
  <si>
    <t xml:space="preserve">zeugten Strom ausschließlich zur Deckung seines üblichen Betriebsverbrauchs verwendet, hat die Funktion </t>
  </si>
  <si>
    <t>eines geschlossenen Verbrauchsgeräts mit Akku und kann daher für die Abwicklung der EEG-Umlagepflich-</t>
  </si>
  <si>
    <t xml:space="preserve">ten (einschließlich der Pflichten zur Erfassung und Abgrenzung von Strommengen nach § 62b EEG 2017) als </t>
  </si>
  <si>
    <t xml:space="preserve">gewöhnliches Verbrauchsgerät ohne eigenständige Erfassung der mit seinem Akku erzeugten Strommengen </t>
  </si>
  <si>
    <t>behandelt werden.</t>
  </si>
  <si>
    <t xml:space="preserve">Elektromobile </t>
  </si>
  <si>
    <t xml:space="preserve">Laden des Akkus relevant. </t>
  </si>
  <si>
    <t xml:space="preserve">Beim gewöhnlichen Betrieb ist für die Abrechnung der EEG-Umlage allein der Stromverbrauch beim </t>
  </si>
  <si>
    <t>Wird der mit dem Akku erzeugte Strom hingegen nicht ausschließlich zur Deckung der üblichen Betriebsver-</t>
  </si>
  <si>
    <t xml:space="preserve">bräuche des Elektromobils (bzw. eines anderen Verbrauchsgeräts mit Akku), sondern darüber hinaus auch zur </t>
  </si>
  <si>
    <t xml:space="preserve">Deckung von anderen Stromverbräuchen insbesondere durch Rückspeisung aus dem Elektromobil in ein </t>
  </si>
  <si>
    <t>im o.g. Sinn. In diesem Fall erfüllt der Akku vielmehr die eigenständige Funktion einer Stromerzeugungsan-</t>
  </si>
  <si>
    <t xml:space="preserve">lage bzw. eines Stromspeichers im Sinne des EEG 2017. Die entsprechenden Rechte und Pflichten, die mit </t>
  </si>
  <si>
    <t>dem Betrieb einer solchen Anlage verbunden sind, sind dementsprechend bei der Abwicklung der EEG-</t>
  </si>
  <si>
    <t xml:space="preserve">Netz oder eine Kundenanlage genutzt, handelt es sich gerade nicht um ein „geschlossenes Verbrauchsgerät“ </t>
  </si>
  <si>
    <t>Umlagepflichten zu beachten.</t>
  </si>
  <si>
    <t xml:space="preserve">Die Nutzung desselben Elektromobils durch mehrere Fahrer führt in aller Regel nicht zu einem erhöhten </t>
  </si>
  <si>
    <t>Abgrenzungsbedarf. Im Fall einer Stromlieferung (z.B. an einer öffentlichen Ladesäule), kommt es für die Ab-</t>
  </si>
  <si>
    <t xml:space="preserve">wicklung der EEG-Umlagepflichten ohnehin nicht darauf an, welcher Drittverbraucher als Betreiber des </t>
  </si>
  <si>
    <t>Elektromobils den Strom beim Laden verbraucht. Es reicht die Einordnung, dass es sich um „dritte“ Letztver-</t>
  </si>
  <si>
    <t xml:space="preserve">braucher und somit um eine Stromlieferung nach § 60 Absatz 1 EEG 2017 handelt, die bei den Mitteilungs- </t>
  </si>
  <si>
    <t>und EEG-Umlagepflichten des Lieferanten (EltVU) zu berücksichtigen sind (vgl. Beispiel 10 „Laden von Elekt-</t>
  </si>
  <si>
    <t xml:space="preserve">romobilen auf dem Betriebsgelände“ und Beispiel 11 „Ladepunkte für Elektromobile“ in Abschnitt 1.6.5). Nur </t>
  </si>
  <si>
    <t>wenn geltend gemacht wird, dass es sich bei dem Stromverbrauch zum Laden eines Elektromobils um privile-</t>
  </si>
  <si>
    <t xml:space="preserve">gierte Strommengen handelt, kommt es für die Abwicklung der EEG-Umlagepflichten darauf an, wem dieser </t>
  </si>
  <si>
    <t xml:space="preserve">Letztverbrauch zuzurechnen ist. Im Beispielsfall eines privilegierten Eigenverbrauchs kommt es darauf an, </t>
  </si>
  <si>
    <t xml:space="preserve">dass dieselbe Person, die den Strom selbst erzeugt, den Strom beim Laden des jeweiligen Elektromobils auch </t>
  </si>
  <si>
    <t xml:space="preserve">selbst verbraucht. </t>
  </si>
  <si>
    <t xml:space="preserve">Nach den allgemeinen Betreiber-Kriterien ist im Regelfall der Halter als Betreiber des Elektromobils und </t>
  </si>
  <si>
    <t>somit als Letztverbraucher des beim Ladevorgang verbrauchten Stroms anzusehen</t>
  </si>
  <si>
    <t xml:space="preserve">Geschlossene Verbrauchseinrichtungen mit Rekuperation </t>
  </si>
  <si>
    <t xml:space="preserve">In effizienten Verbrauchseinrichtungen erfolgt nicht selten eine Rekuperation von zuvor eingesetztem Strom. </t>
  </si>
  <si>
    <t xml:space="preserve">Eine Rekuperation im Sinne dieses Leitfadens liegt vor, wenn in einer technischen Einrichtung Strom auf der </t>
  </si>
  <si>
    <t>Basis von Bewegungs- oder Lageenergie erzeugt wird, die zuvor in derselben Einrichtung durch den Ver-</t>
  </si>
  <si>
    <t>brauch von Strom gewonnen wurde. Bei der Rekuperation wird z.B. ein Elektromotor auf einen Generatorbe-</t>
  </si>
  <si>
    <t xml:space="preserve">trieb umgeschaltet, um ihn wie eine Bremse einsetzen zu können. Durch die Rekuperation handelt es sich bei </t>
  </si>
  <si>
    <t>der Verbrauchseinrichtung zugleich um eine Stromerzeugungsanlage</t>
  </si>
  <si>
    <t xml:space="preserve">erfüllt sind, kann für die Abwicklung der EEG-Umlagepflichten (einschließlich der Pflichten zur Erfassung </t>
  </si>
  <si>
    <t xml:space="preserve">und Abgrenzung von Strommengen nach § 62b EEG 2017) als gewöhnliche Verbrauchseinrichtung ohne </t>
  </si>
  <si>
    <t xml:space="preserve">eigenständige Erfassung der durch die Rekuperation erzeugten Strommengen behandelt werden: </t>
  </si>
  <si>
    <t xml:space="preserve">- Die Stromerzeugung erfolgt ausschließlich auf der Basis von Bewegungs- oder Lageenergie, die zuvor in </t>
  </si>
  <si>
    <t xml:space="preserve">derselben Einrichtung durch den Verbrauch von Strom gewonnen wurde. </t>
  </si>
  <si>
    <t xml:space="preserve">derselben Einrichtung verbrauchten Strommengen, so dass auch in der Viertelstunde saldiert betrachtet </t>
  </si>
  <si>
    <t xml:space="preserve">nahezu ausschließlich ein Nettostromverbrauch stattfindet. </t>
  </si>
  <si>
    <t>- Der vorrangige Zweck der Einrichtung ist nicht die Stromerzeugung, sondern der Zweck, dem der Strom-</t>
  </si>
  <si>
    <t xml:space="preserve">verbrauch dient. </t>
  </si>
  <si>
    <t>- Zeitpunkt und Höhe der Stromerzeugung werden nicht durch Signale des Strommarkts oder der Netzent-</t>
  </si>
  <si>
    <t xml:space="preserve">geltsystematik geprägt, sondern sind durch den Zweck, dem der Stromverbrauch dient, vorgegeben. </t>
  </si>
  <si>
    <t>In der Einrichtung findet saldiert betrachtet insgesamt ein Nettostromverbrauch statt.</t>
  </si>
  <si>
    <t>Die In der Einrichtung erzeugten Strommengen sind In nahezu allen Viertelstunden geringer als Die In</t>
  </si>
  <si>
    <t>Die Stromerzeugung ist für Die Wirtschaftlichkeit der Einrichtung von nachrangiger Bedeutung.</t>
  </si>
  <si>
    <t xml:space="preserve">Eine Verbrauchseinrichtung mit Rekuperation, bei der die folgenden Kriterien kumulativ </t>
  </si>
  <si>
    <t xml:space="preserve">Straßenbahn </t>
  </si>
  <si>
    <t xml:space="preserve">Fahrstuhl </t>
  </si>
  <si>
    <t xml:space="preserve">Hochregallager </t>
  </si>
  <si>
    <t xml:space="preserve">Beispiele für geschlossene Verbrauchseinrichtung mit Rekuperation die als gewöhnliche Verbrauchseinrichtung </t>
  </si>
  <si>
    <t>behandelt werden können:</t>
  </si>
  <si>
    <t>Roboter-Arm</t>
  </si>
  <si>
    <t>Prüfstand für Elektromotoren</t>
  </si>
  <si>
    <t>Prüfstand für Verbrennungsmotoren</t>
  </si>
  <si>
    <t>Batteriespeicher (Akku)</t>
  </si>
  <si>
    <t xml:space="preserve">Beispiele für geschlossene Verbrauchseinrichtung mit Rekuperation die nicht als gewöhnliche Verbrauchseinrichtung </t>
  </si>
  <si>
    <t xml:space="preserve"> Unterbrechungsfreie Stromversorgungssysteme (USV-Systeme) und Sicherheitsbeleuch-</t>
  </si>
  <si>
    <t xml:space="preserve">tungsanlagen, die ausschließlich zu dem nach den einschlägigen technischen Normen dafür vorgesehenen </t>
  </si>
  <si>
    <t xml:space="preserve">Zweck eingesetzt werden und den mit den zugehörigen Stromerzeugungsanlagen (Akku o.ä.) erzeugten Strom </t>
  </si>
  <si>
    <t>ausschließlich für diese Zwecke verwenden, können für die Abwicklung der EEG-Umlagepflichten (ein-</t>
  </si>
  <si>
    <t>schließlich der Pflichten zur Erfassung und Abgrenzung von Strommengen nach § 62b EEG 2017) als gewöhn-</t>
  </si>
  <si>
    <t>liche Verbrauchsgeräte ohne eigenständige Erfassung der erzeugten Strommengen behandelt werden</t>
  </si>
  <si>
    <t xml:space="preserve">Unterbrechungsfreie Stromversorgungssysteme (USV-Systeme)  und Sicherheitsbeleuchtung </t>
  </si>
  <si>
    <t xml:space="preserve">Unternehmen B setzt sein USV-System zwar vorrangig, aber nicht ausschließlich zu dem oben genannten </t>
  </si>
  <si>
    <t>Zweck ein. Er nutzt den zugehörigen Akku zeitweilig oder anteilig auch dazu, die Bezugsspitzen seines Letzt-</t>
  </si>
  <si>
    <t>verbrauchs zu reduzieren oder seinen Eigenverbrauch zu erhöhen. In diesem Fall wird die Stromerzeugungs-</t>
  </si>
  <si>
    <t>anlage (der Akku) nicht ausschließlich für den o.g. Zweck eines unterbrechungsfreien Stromversorgungssys-</t>
  </si>
  <si>
    <t xml:space="preserve">tems eingesetzt und der mit dem Akku erzeugte Strom auch für darüber hinausgehende Zwecke genutzt. In </t>
  </si>
  <si>
    <t>diesem Fall kann die USV-Anlage niclt als gewöhnliches Verbrauchsgerät behandelt werden.</t>
  </si>
  <si>
    <t>Definitionen zu den Themen Elektromobile, Geschlossene Verbrauchseinrichtungen mit Rekuperation und USV / Sicherheitsbeleuchtung</t>
  </si>
  <si>
    <t>Bagatellgrenze 3.500 kWh/a</t>
  </si>
  <si>
    <t>Unternehmen</t>
  </si>
  <si>
    <r>
      <rPr>
        <b/>
        <sz val="11"/>
        <color theme="1"/>
        <rFont val="Segoe UI"/>
        <family val="2"/>
      </rPr>
      <t>Messung am vorgelagerten Punkt:</t>
    </r>
    <r>
      <rPr>
        <sz val="11"/>
        <color theme="1"/>
        <rFont val="Segoe UI"/>
        <family val="2"/>
      </rPr>
      <t xml:space="preserve">
Die umlageerhöhende Zurechnung durch „Zahlung des jeweils höchsten EEG-Umlagesatzes“ kann auch auf eine durch „Messung am vorgelagerten Punkt“ separat erfasste Teilmenge angewendet werden. Eine Abgrenzung der Strommengen (zwischen den Drittverbräuchen und eigenen Verbräuchen) innerhalb dieser durch die Messung am vorgelagerten Punkt separierten Teilmenge kann insoweit ebenfalls nach § 62b Absatz 2 Nummer 1 EEG 2017 entfallen.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</si>
</sst>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Segoe UI"/>
      <family val="2"/>
    </font>
    <font>
      <b/>
      <sz val="11"/>
      <color theme="1"/>
      <name val="Segoe UI"/>
      <family val="2"/>
    </font>
    <font>
      <sz val="9"/>
      <color indexed="81"/>
      <name val="Segoe UI"/>
      <family val="2"/>
    </font>
    <font>
      <sz val="10"/>
      <name val="Arial"/>
      <family val="2"/>
    </font>
    <font>
      <b/>
      <sz val="12"/>
      <color rgb="FFFFFFFF"/>
      <name val="Segoe UI"/>
      <family val="2"/>
    </font>
    <font>
      <b/>
      <sz val="12"/>
      <color rgb="FF006BB4"/>
      <name val="Segoe UI"/>
      <family val="2"/>
    </font>
    <font>
      <b/>
      <sz val="12"/>
      <color theme="0"/>
      <name val="Segoe UI"/>
      <family val="2"/>
    </font>
    <font>
      <b/>
      <sz val="11"/>
      <color rgb="FF006BB4"/>
      <name val="Segoe UI"/>
      <family val="2"/>
    </font>
    <font>
      <sz val="11"/>
      <color rgb="FF0070C0"/>
      <name val="Segoe UI"/>
      <family val="2"/>
    </font>
    <font>
      <sz val="11"/>
      <color rgb="FF006BB4"/>
      <name val="Segoe UI"/>
      <family val="2"/>
    </font>
    <font>
      <sz val="8"/>
      <name val="Segoe UI"/>
      <family val="2"/>
    </font>
    <font>
      <sz val="9"/>
      <color theme="1"/>
      <name val="Segoe UI"/>
      <family val="2"/>
    </font>
    <font>
      <b/>
      <sz val="12"/>
      <color rgb="FF0070C0"/>
      <name val="Segoe UI"/>
      <family val="2"/>
    </font>
    <font>
      <sz val="11"/>
      <color rgb="FF00B050"/>
      <name val="Segoe UI"/>
      <family val="2"/>
    </font>
    <font>
      <sz val="11"/>
      <color rgb="FFC00000"/>
      <name val="Segoe UI"/>
      <family val="2"/>
    </font>
    <font>
      <b/>
      <sz val="14"/>
      <color rgb="FFFFFFFF"/>
      <name val="Segoe UI"/>
      <family val="2"/>
    </font>
    <font>
      <b/>
      <sz val="14"/>
      <color theme="1"/>
      <name val="Segoe UI"/>
      <family val="2"/>
    </font>
    <font>
      <sz val="10"/>
      <color theme="1"/>
      <name val="Segoe UI"/>
      <family val="2"/>
    </font>
    <font>
      <b/>
      <sz val="10"/>
      <color rgb="FFFFFFFF"/>
      <name val="Segoe UI"/>
      <family val="2"/>
    </font>
    <font>
      <sz val="8"/>
      <color theme="1"/>
      <name val="Segoe UI"/>
      <family val="2"/>
    </font>
    <font>
      <b/>
      <sz val="11"/>
      <color rgb="FF00B050"/>
      <name val="Segoe UI"/>
      <family val="2"/>
    </font>
    <font>
      <b/>
      <sz val="11"/>
      <color rgb="FFC00000"/>
      <name val="Segoe UI"/>
      <family val="2"/>
    </font>
    <font>
      <b/>
      <sz val="14"/>
      <color rgb="FF0070C0"/>
      <name val="Segoe UI"/>
      <family val="2"/>
    </font>
  </fonts>
  <fills count="7">
    <fill>
      <patternFill patternType="none"/>
    </fill>
    <fill>
      <patternFill patternType="gray125"/>
    </fill>
    <fill>
      <patternFill patternType="solid">
        <fgColor rgb="FF006BB4"/>
        <bgColor indexed="64"/>
      </patternFill>
    </fill>
    <fill>
      <patternFill patternType="solid">
        <fgColor rgb="FFF9B300"/>
        <bgColor indexed="64"/>
      </patternFill>
    </fill>
    <fill>
      <patternFill patternType="solid">
        <fgColor rgb="FFBA0029"/>
        <bgColor indexed="64"/>
      </patternFill>
    </fill>
    <fill>
      <patternFill patternType="solid">
        <fgColor rgb="FFFFC000"/>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3" fillId="0" borderId="0"/>
  </cellStyleXfs>
  <cellXfs count="69">
    <xf numFmtId="0" fontId="0" fillId="0" borderId="0" xfId="0"/>
    <xf numFmtId="0" fontId="1" fillId="0" borderId="0" xfId="0" applyFont="1"/>
    <xf numFmtId="0" fontId="4" fillId="2" borderId="1" xfId="1" applyFont="1" applyFill="1" applyBorder="1" applyAlignment="1">
      <alignment horizontal="left" vertical="center" wrapText="1" readingOrder="1"/>
    </xf>
    <xf numFmtId="0" fontId="0" fillId="0" borderId="1" xfId="0" applyBorder="1"/>
    <xf numFmtId="0" fontId="0" fillId="0" borderId="1" xfId="0" applyBorder="1" applyAlignment="1">
      <alignment horizontal="left" vertical="top"/>
    </xf>
    <xf numFmtId="0" fontId="0" fillId="0" borderId="1" xfId="0" applyBorder="1" applyAlignment="1">
      <alignment horizontal="left" vertical="top" wrapText="1"/>
    </xf>
    <xf numFmtId="49" fontId="5" fillId="3" borderId="1" xfId="1" applyNumberFormat="1" applyFont="1" applyFill="1" applyBorder="1" applyAlignment="1">
      <alignment horizontal="center" vertical="center"/>
    </xf>
    <xf numFmtId="0" fontId="4" fillId="2" borderId="1" xfId="1" applyFont="1" applyFill="1" applyBorder="1" applyAlignment="1">
      <alignment horizontal="right" vertical="center" wrapText="1" readingOrder="1"/>
    </xf>
    <xf numFmtId="0" fontId="4" fillId="2" borderId="2" xfId="1" applyFont="1" applyFill="1" applyBorder="1" applyAlignment="1">
      <alignment horizontal="left" vertical="center" wrapText="1" readingOrder="1"/>
    </xf>
    <xf numFmtId="3" fontId="0" fillId="0" borderId="1" xfId="0" applyNumberFormat="1" applyBorder="1" applyAlignment="1">
      <alignment horizontal="center" vertical="center"/>
    </xf>
    <xf numFmtId="0" fontId="0" fillId="0" borderId="3" xfId="0" applyBorder="1"/>
    <xf numFmtId="3" fontId="0" fillId="0" borderId="3" xfId="0" applyNumberFormat="1" applyBorder="1" applyAlignment="1">
      <alignment horizontal="center"/>
    </xf>
    <xf numFmtId="0" fontId="1" fillId="0" borderId="1" xfId="0" applyFont="1" applyBorder="1" applyAlignment="1">
      <alignment horizontal="right"/>
    </xf>
    <xf numFmtId="3" fontId="1" fillId="0" borderId="1" xfId="0" applyNumberFormat="1" applyFont="1" applyBorder="1" applyAlignment="1">
      <alignment horizontal="center"/>
    </xf>
    <xf numFmtId="0" fontId="8" fillId="5" borderId="3" xfId="0" applyFont="1" applyFill="1" applyBorder="1" applyAlignment="1">
      <alignment horizontal="center" vertical="center"/>
    </xf>
    <xf numFmtId="3" fontId="1" fillId="0" borderId="1" xfId="0" applyNumberFormat="1" applyFont="1" applyBorder="1" applyAlignment="1">
      <alignment horizontal="center" vertical="center"/>
    </xf>
    <xf numFmtId="0" fontId="6" fillId="4" borderId="1" xfId="1" applyFont="1" applyFill="1" applyBorder="1" applyAlignment="1">
      <alignment horizontal="left" vertical="top" wrapText="1"/>
    </xf>
    <xf numFmtId="0" fontId="0" fillId="0" borderId="4" xfId="0" applyBorder="1" applyAlignment="1">
      <alignment horizontal="left" vertical="top"/>
    </xf>
    <xf numFmtId="49" fontId="9" fillId="3" borderId="4" xfId="1" applyNumberFormat="1" applyFont="1" applyFill="1" applyBorder="1" applyAlignment="1">
      <alignment horizontal="left" vertical="top"/>
    </xf>
    <xf numFmtId="0" fontId="0" fillId="0" borderId="4" xfId="0" applyBorder="1" applyAlignment="1">
      <alignment horizontal="left" vertical="top" wrapText="1"/>
    </xf>
    <xf numFmtId="0" fontId="4" fillId="2" borderId="5" xfId="1" applyFont="1" applyFill="1" applyBorder="1" applyAlignment="1">
      <alignment horizontal="left" vertical="top" wrapText="1" readingOrder="1"/>
    </xf>
    <xf numFmtId="0" fontId="4" fillId="2" borderId="6" xfId="1" applyFont="1" applyFill="1" applyBorder="1" applyAlignment="1">
      <alignment horizontal="left" vertical="top" wrapText="1" readingOrder="1"/>
    </xf>
    <xf numFmtId="49" fontId="7" fillId="3" borderId="1" xfId="1" applyNumberFormat="1" applyFont="1" applyFill="1" applyBorder="1" applyAlignment="1">
      <alignment horizontal="center" vertical="center" wrapText="1"/>
    </xf>
    <xf numFmtId="49" fontId="9" fillId="3" borderId="4" xfId="1" applyNumberFormat="1"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xf>
    <xf numFmtId="3" fontId="8" fillId="5" borderId="9" xfId="0" applyNumberFormat="1" applyFont="1" applyFill="1" applyBorder="1" applyAlignment="1">
      <alignment horizontal="center" vertical="center"/>
    </xf>
    <xf numFmtId="3" fontId="8" fillId="5" borderId="10" xfId="0" applyNumberFormat="1" applyFont="1" applyFill="1" applyBorder="1" applyAlignment="1">
      <alignment horizontal="center" vertical="center"/>
    </xf>
    <xf numFmtId="3" fontId="8" fillId="5" borderId="11" xfId="0" applyNumberFormat="1" applyFont="1" applyFill="1" applyBorder="1" applyAlignment="1">
      <alignment horizontal="center" vertical="center"/>
    </xf>
    <xf numFmtId="0" fontId="0" fillId="0" borderId="12" xfId="0" applyFill="1" applyBorder="1" applyAlignment="1">
      <alignment horizontal="left" vertical="top" wrapText="1"/>
    </xf>
    <xf numFmtId="9" fontId="8" fillId="5" borderId="3" xfId="0" applyNumberFormat="1" applyFont="1" applyFill="1" applyBorder="1" applyAlignment="1">
      <alignment horizontal="center"/>
    </xf>
    <xf numFmtId="3" fontId="8" fillId="5" borderId="3" xfId="0" applyNumberFormat="1" applyFont="1" applyFill="1" applyBorder="1" applyAlignment="1">
      <alignment horizontal="center" vertical="center"/>
    </xf>
    <xf numFmtId="0" fontId="11" fillId="0" borderId="1" xfId="0" applyFont="1" applyBorder="1" applyAlignment="1">
      <alignment horizontal="left" vertical="top" wrapText="1"/>
    </xf>
    <xf numFmtId="0" fontId="0" fillId="0" borderId="1" xfId="0" applyBorder="1" applyAlignment="1">
      <alignment wrapText="1"/>
    </xf>
    <xf numFmtId="0" fontId="13" fillId="0" borderId="1" xfId="0" applyFont="1" applyBorder="1" applyAlignment="1">
      <alignment wrapText="1"/>
    </xf>
    <xf numFmtId="0" fontId="13" fillId="0" borderId="1" xfId="0" applyFont="1" applyBorder="1"/>
    <xf numFmtId="0" fontId="14" fillId="0" borderId="1" xfId="0" applyFont="1" applyBorder="1" applyAlignment="1">
      <alignment wrapText="1"/>
    </xf>
    <xf numFmtId="0" fontId="13" fillId="0" borderId="1" xfId="0" applyFont="1" applyBorder="1" applyAlignment="1">
      <alignment vertical="top" wrapText="1"/>
    </xf>
    <xf numFmtId="0" fontId="14" fillId="0" borderId="1" xfId="0" applyFont="1" applyBorder="1" applyAlignment="1">
      <alignment vertical="top" wrapText="1"/>
    </xf>
    <xf numFmtId="0" fontId="16" fillId="0" borderId="1" xfId="0" applyFont="1" applyBorder="1"/>
    <xf numFmtId="0" fontId="0" fillId="0" borderId="1" xfId="0" applyBorder="1" applyAlignment="1">
      <alignment vertical="top" wrapText="1"/>
    </xf>
    <xf numFmtId="0" fontId="0" fillId="0" borderId="0" xfId="0" applyFill="1" applyBorder="1" applyAlignment="1">
      <alignment vertical="top" wrapText="1"/>
    </xf>
    <xf numFmtId="0" fontId="12" fillId="5" borderId="14" xfId="1" applyFont="1" applyFill="1" applyBorder="1" applyAlignment="1">
      <alignment horizontal="left" vertical="center" wrapText="1" readingOrder="1"/>
    </xf>
    <xf numFmtId="0" fontId="0" fillId="0" borderId="0" xfId="0" applyAlignment="1">
      <alignment wrapText="1"/>
    </xf>
    <xf numFmtId="0" fontId="12" fillId="5" borderId="14" xfId="1" applyFont="1" applyFill="1" applyBorder="1" applyAlignment="1">
      <alignment vertical="center" wrapText="1" readingOrder="1"/>
    </xf>
    <xf numFmtId="0" fontId="13" fillId="0" borderId="1" xfId="0" applyFont="1" applyFill="1" applyBorder="1" applyAlignment="1">
      <alignment vertical="top" wrapText="1"/>
    </xf>
    <xf numFmtId="0" fontId="4" fillId="6" borderId="13" xfId="1" applyFont="1" applyFill="1" applyBorder="1" applyAlignment="1">
      <alignment vertical="center" wrapText="1" readingOrder="1"/>
    </xf>
    <xf numFmtId="0" fontId="0" fillId="0" borderId="1" xfId="0" applyBorder="1" applyAlignment="1">
      <alignment horizontal="left" vertical="top" wrapText="1"/>
    </xf>
    <xf numFmtId="0" fontId="0" fillId="0" borderId="14" xfId="0" applyBorder="1"/>
    <xf numFmtId="0" fontId="0" fillId="0" borderId="14" xfId="0" applyBorder="1" applyAlignment="1">
      <alignment wrapText="1"/>
    </xf>
    <xf numFmtId="0" fontId="0" fillId="0" borderId="1" xfId="0" applyFont="1" applyBorder="1"/>
    <xf numFmtId="0" fontId="15" fillId="2" borderId="13" xfId="1" applyFont="1" applyFill="1" applyBorder="1" applyAlignment="1">
      <alignment vertical="center" wrapText="1" readingOrder="1"/>
    </xf>
    <xf numFmtId="0" fontId="0" fillId="0" borderId="1" xfId="0" applyBorder="1" applyAlignment="1">
      <alignment horizontal="left" vertical="top" wrapText="1"/>
    </xf>
    <xf numFmtId="0" fontId="0" fillId="0" borderId="0" xfId="0" applyBorder="1"/>
    <xf numFmtId="0" fontId="0" fillId="0" borderId="4" xfId="0" applyFont="1" applyBorder="1" applyAlignment="1">
      <alignment horizontal="left" vertical="top"/>
    </xf>
    <xf numFmtId="0" fontId="18" fillId="2" borderId="6" xfId="1" applyFont="1" applyFill="1" applyBorder="1" applyAlignment="1">
      <alignment horizontal="left" vertical="top" wrapText="1" readingOrder="1"/>
    </xf>
    <xf numFmtId="0" fontId="0" fillId="0" borderId="8" xfId="0" applyBorder="1" applyAlignment="1">
      <alignment horizontal="left" vertical="top" wrapText="1"/>
    </xf>
    <xf numFmtId="0" fontId="17" fillId="0" borderId="1" xfId="0" applyFont="1" applyBorder="1" applyAlignment="1">
      <alignment horizontal="left" vertical="top" wrapText="1"/>
    </xf>
    <xf numFmtId="0" fontId="19" fillId="0" borderId="7" xfId="0" applyFont="1" applyBorder="1" applyAlignment="1">
      <alignment horizontal="left" vertical="top" wrapText="1"/>
    </xf>
    <xf numFmtId="0" fontId="0" fillId="0" borderId="1" xfId="0" applyBorder="1" applyAlignment="1">
      <alignment horizontal="left" vertical="top" wrapText="1"/>
    </xf>
    <xf numFmtId="0" fontId="17" fillId="0" borderId="4" xfId="0" applyFont="1" applyBorder="1" applyAlignment="1">
      <alignment horizontal="left" vertical="top" wrapText="1"/>
    </xf>
    <xf numFmtId="0" fontId="20" fillId="0" borderId="0" xfId="0" applyFont="1"/>
    <xf numFmtId="0" fontId="21" fillId="0" borderId="0" xfId="0" applyFont="1"/>
    <xf numFmtId="0" fontId="14" fillId="0" borderId="0" xfId="0" applyFont="1"/>
    <xf numFmtId="0" fontId="22" fillId="0" borderId="0" xfId="0" applyFont="1"/>
    <xf numFmtId="0" fontId="0" fillId="0" borderId="1" xfId="0" applyBorder="1" applyAlignment="1">
      <alignment horizontal="left" vertical="top" wrapText="1"/>
    </xf>
    <xf numFmtId="0" fontId="0" fillId="0" borderId="1" xfId="0" applyBorder="1" applyAlignment="1">
      <alignment horizontal="left" vertical="center"/>
    </xf>
    <xf numFmtId="0" fontId="4" fillId="6" borderId="15" xfId="1" applyFont="1" applyFill="1" applyBorder="1" applyAlignment="1">
      <alignment horizontal="left" vertical="center" wrapText="1" readingOrder="1"/>
    </xf>
    <xf numFmtId="0" fontId="4" fillId="6" borderId="14" xfId="1" applyFont="1" applyFill="1" applyBorder="1" applyAlignment="1">
      <alignment horizontal="left" vertical="center" wrapText="1" readingOrder="1"/>
    </xf>
  </cellXfs>
  <cellStyles count="2">
    <cellStyle name="Standard" xfId="0" builtinId="0"/>
    <cellStyle name="Standard 2" xfId="1" xr:uid="{26590AFC-01A0-4466-9DCE-7E0A5F8BEA94}"/>
  </cellStyles>
  <dxfs count="17">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60AFF-F45D-41C2-9ECC-8CBE88027EFB}">
  <dimension ref="A1:C22"/>
  <sheetViews>
    <sheetView tabSelected="1" topLeftCell="A4" workbookViewId="0">
      <selection activeCell="C6" sqref="C6"/>
    </sheetView>
  </sheetViews>
  <sheetFormatPr baseColWidth="10" defaultRowHeight="16.5" x14ac:dyDescent="0.3"/>
  <cols>
    <col min="1" max="1" width="66.375" customWidth="1"/>
    <col min="2" max="2" width="5.75" customWidth="1"/>
    <col min="3" max="3" width="86" customWidth="1"/>
  </cols>
  <sheetData>
    <row r="1" spans="1:3" ht="20.25" x14ac:dyDescent="0.35">
      <c r="A1" s="39" t="s">
        <v>66</v>
      </c>
    </row>
    <row r="2" spans="1:3" ht="72.75" customHeight="1" x14ac:dyDescent="0.3">
      <c r="A2" s="40" t="s">
        <v>107</v>
      </c>
    </row>
    <row r="3" spans="1:3" ht="115.5" x14ac:dyDescent="0.3">
      <c r="A3" s="40" t="s">
        <v>136</v>
      </c>
    </row>
    <row r="4" spans="1:3" ht="66" x14ac:dyDescent="0.3">
      <c r="A4" s="40" t="s">
        <v>137</v>
      </c>
    </row>
    <row r="5" spans="1:3" ht="99" x14ac:dyDescent="0.3">
      <c r="A5" s="40" t="s">
        <v>139</v>
      </c>
      <c r="C5" s="40" t="s">
        <v>141</v>
      </c>
    </row>
    <row r="6" spans="1:3" ht="108" customHeight="1" x14ac:dyDescent="0.3">
      <c r="A6" s="40" t="s">
        <v>138</v>
      </c>
      <c r="C6" s="40" t="s">
        <v>227</v>
      </c>
    </row>
    <row r="7" spans="1:3" ht="148.5" x14ac:dyDescent="0.3">
      <c r="A7" s="40" t="s">
        <v>140</v>
      </c>
    </row>
    <row r="12" spans="1:3" x14ac:dyDescent="0.3">
      <c r="A12" s="41" t="s">
        <v>67</v>
      </c>
    </row>
    <row r="13" spans="1:3" x14ac:dyDescent="0.3">
      <c r="A13" s="1" t="s">
        <v>135</v>
      </c>
    </row>
    <row r="14" spans="1:3" x14ac:dyDescent="0.3">
      <c r="A14" t="s">
        <v>108</v>
      </c>
    </row>
    <row r="22" spans="1:1" x14ac:dyDescent="0.3">
      <c r="A22" s="40"/>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628C-4E9D-4E84-98D7-5E16AB877531}">
  <dimension ref="A1:R17"/>
  <sheetViews>
    <sheetView view="pageLayout" zoomScale="80" zoomScaleNormal="100" zoomScalePageLayoutView="80" workbookViewId="0">
      <selection activeCell="B2" sqref="B2"/>
    </sheetView>
  </sheetViews>
  <sheetFormatPr baseColWidth="10" defaultRowHeight="16.5" x14ac:dyDescent="0.3"/>
  <cols>
    <col min="1" max="1" width="38.875" customWidth="1"/>
    <col min="2" max="2" width="16.125" customWidth="1"/>
    <col min="3" max="3" width="16.875" customWidth="1"/>
    <col min="4" max="4" width="15.375" customWidth="1"/>
    <col min="5" max="5" width="18.125" customWidth="1"/>
    <col min="6" max="6" width="16.625" customWidth="1"/>
    <col min="7" max="7" width="36.875" customWidth="1"/>
    <col min="8" max="8" width="14" customWidth="1"/>
    <col min="9" max="9" width="16.125" customWidth="1"/>
    <col min="10" max="10" width="13.375" customWidth="1"/>
    <col min="11" max="11" width="16.75" customWidth="1"/>
    <col min="12" max="12" width="21.125" customWidth="1"/>
    <col min="13" max="13" width="38.125" customWidth="1"/>
    <col min="14" max="14" width="18.125" customWidth="1"/>
    <col min="15" max="15" width="18.625" customWidth="1"/>
    <col min="16" max="16" width="17.125" customWidth="1"/>
    <col min="17" max="17" width="15.625" customWidth="1"/>
    <col min="18" max="18" width="13.625" customWidth="1"/>
  </cols>
  <sheetData>
    <row r="1" spans="1:18" ht="34.5" x14ac:dyDescent="0.3">
      <c r="A1" s="16" t="s">
        <v>12</v>
      </c>
      <c r="B1" s="7" t="s">
        <v>226</v>
      </c>
      <c r="C1" s="22" t="s">
        <v>21</v>
      </c>
      <c r="D1" s="7" t="s">
        <v>16</v>
      </c>
      <c r="E1" s="6" t="s">
        <v>17</v>
      </c>
      <c r="F1" s="6"/>
      <c r="G1" s="16" t="str">
        <f>A1</f>
        <v>Erfassung Stromweiterleitung an Dritte</v>
      </c>
      <c r="H1" s="7" t="str">
        <f>B1</f>
        <v>Unternehmen</v>
      </c>
      <c r="I1" s="22" t="str">
        <f t="shared" ref="I1:K1" si="0">C1</f>
        <v>Maschinenbau XYZ GmbH</v>
      </c>
      <c r="J1" s="7" t="str">
        <f t="shared" si="0"/>
        <v>Standort:</v>
      </c>
      <c r="K1" s="6" t="str">
        <f t="shared" si="0"/>
        <v>Werk 1, München</v>
      </c>
      <c r="M1" s="16" t="str">
        <f>G1</f>
        <v>Erfassung Stromweiterleitung an Dritte</v>
      </c>
      <c r="N1" s="7" t="str">
        <f>H1</f>
        <v>Unternehmen</v>
      </c>
      <c r="O1" s="22" t="str">
        <f t="shared" ref="O1" si="1">I1</f>
        <v>Maschinenbau XYZ GmbH</v>
      </c>
      <c r="P1" s="7" t="str">
        <f t="shared" ref="P1" si="2">J1</f>
        <v>Standort:</v>
      </c>
      <c r="Q1" s="6" t="str">
        <f t="shared" ref="Q1" si="3">K1</f>
        <v>Werk 1, München</v>
      </c>
    </row>
    <row r="3" spans="1:18" ht="70.5" customHeight="1" x14ac:dyDescent="0.3">
      <c r="A3" s="20" t="s">
        <v>0</v>
      </c>
      <c r="B3" s="17" t="s">
        <v>1</v>
      </c>
      <c r="C3" s="5" t="s">
        <v>19</v>
      </c>
      <c r="D3" s="5" t="s">
        <v>65</v>
      </c>
      <c r="E3" s="4" t="s">
        <v>3</v>
      </c>
      <c r="F3" s="5" t="s">
        <v>53</v>
      </c>
      <c r="G3" s="20" t="s">
        <v>0</v>
      </c>
      <c r="H3" s="5" t="s">
        <v>2</v>
      </c>
      <c r="I3" s="5" t="s">
        <v>4</v>
      </c>
      <c r="J3" s="5" t="s">
        <v>128</v>
      </c>
      <c r="K3" s="5" t="s">
        <v>20</v>
      </c>
      <c r="L3" s="57" t="s">
        <v>5</v>
      </c>
      <c r="M3" s="20" t="s">
        <v>0</v>
      </c>
      <c r="N3" s="32" t="s">
        <v>99</v>
      </c>
      <c r="O3" s="5" t="s">
        <v>61</v>
      </c>
      <c r="P3" s="5" t="s">
        <v>22</v>
      </c>
      <c r="Q3" s="5" t="s">
        <v>145</v>
      </c>
      <c r="R3" s="5"/>
    </row>
    <row r="4" spans="1:18" ht="18.600000000000001" customHeight="1" x14ac:dyDescent="0.3">
      <c r="A4" s="20" t="s">
        <v>109</v>
      </c>
      <c r="B4" s="54" t="s">
        <v>97</v>
      </c>
      <c r="C4" s="54" t="s">
        <v>97</v>
      </c>
      <c r="D4" s="54" t="s">
        <v>97</v>
      </c>
      <c r="E4" s="54" t="s">
        <v>98</v>
      </c>
      <c r="F4" s="54" t="s">
        <v>97</v>
      </c>
      <c r="G4" s="20" t="s">
        <v>109</v>
      </c>
      <c r="H4" s="54" t="s">
        <v>97</v>
      </c>
      <c r="I4" s="54" t="s">
        <v>97</v>
      </c>
      <c r="J4" s="54" t="s">
        <v>97</v>
      </c>
      <c r="K4" s="54" t="s">
        <v>97</v>
      </c>
      <c r="L4" s="54" t="s">
        <v>97</v>
      </c>
      <c r="M4" s="20" t="s">
        <v>109</v>
      </c>
      <c r="N4" s="54" t="s">
        <v>98</v>
      </c>
      <c r="O4" s="54" t="s">
        <v>97</v>
      </c>
      <c r="P4" s="54" t="s">
        <v>97</v>
      </c>
      <c r="Q4" s="54" t="s">
        <v>97</v>
      </c>
      <c r="R4" s="54"/>
    </row>
    <row r="5" spans="1:18" ht="68.099999999999994" customHeight="1" x14ac:dyDescent="0.3">
      <c r="A5" s="55" t="s">
        <v>100</v>
      </c>
      <c r="B5" s="56" t="s">
        <v>11</v>
      </c>
      <c r="C5" s="56" t="s">
        <v>11</v>
      </c>
      <c r="D5" s="56" t="s">
        <v>11</v>
      </c>
      <c r="E5" s="56" t="s">
        <v>101</v>
      </c>
      <c r="F5" s="56" t="s">
        <v>11</v>
      </c>
      <c r="G5" s="55" t="s">
        <v>100</v>
      </c>
      <c r="H5" s="56" t="s">
        <v>11</v>
      </c>
      <c r="I5" s="56" t="s">
        <v>11</v>
      </c>
      <c r="J5" s="56" t="s">
        <v>11</v>
      </c>
      <c r="K5" s="56" t="s">
        <v>11</v>
      </c>
      <c r="L5" s="56" t="s">
        <v>11</v>
      </c>
      <c r="M5" s="55" t="s">
        <v>100</v>
      </c>
      <c r="N5" s="56" t="s">
        <v>103</v>
      </c>
      <c r="O5" s="56" t="s">
        <v>11</v>
      </c>
      <c r="P5" s="56" t="s">
        <v>11</v>
      </c>
      <c r="Q5" s="56" t="s">
        <v>11</v>
      </c>
      <c r="R5" s="5"/>
    </row>
    <row r="6" spans="1:18" ht="38.25" customHeight="1" x14ac:dyDescent="0.3">
      <c r="A6" s="21" t="s">
        <v>102</v>
      </c>
      <c r="B6" s="18" t="s">
        <v>44</v>
      </c>
      <c r="C6" s="23" t="s">
        <v>45</v>
      </c>
      <c r="D6" s="23" t="s">
        <v>104</v>
      </c>
      <c r="E6" s="23"/>
      <c r="F6" s="23" t="s">
        <v>54</v>
      </c>
      <c r="G6" s="21" t="s">
        <v>102</v>
      </c>
      <c r="H6" s="23" t="s">
        <v>13</v>
      </c>
      <c r="I6" s="23" t="s">
        <v>14</v>
      </c>
      <c r="J6" s="23" t="s">
        <v>15</v>
      </c>
      <c r="K6" s="23" t="s">
        <v>56</v>
      </c>
      <c r="L6" s="23" t="s">
        <v>46</v>
      </c>
      <c r="M6" s="21" t="s">
        <v>102</v>
      </c>
      <c r="N6" s="23"/>
      <c r="O6" s="23" t="s">
        <v>105</v>
      </c>
      <c r="P6" s="23" t="s">
        <v>104</v>
      </c>
      <c r="Q6" s="23" t="s">
        <v>146</v>
      </c>
      <c r="R6" s="23"/>
    </row>
    <row r="7" spans="1:18" ht="22.5" customHeight="1" x14ac:dyDescent="0.3">
      <c r="A7" s="21" t="s">
        <v>110</v>
      </c>
      <c r="B7" s="19" t="s">
        <v>51</v>
      </c>
      <c r="C7" s="19" t="s">
        <v>51</v>
      </c>
      <c r="D7" s="19" t="s">
        <v>51</v>
      </c>
      <c r="E7" s="19"/>
      <c r="F7" s="19" t="s">
        <v>52</v>
      </c>
      <c r="G7" s="21" t="s">
        <v>110</v>
      </c>
      <c r="H7" s="19" t="s">
        <v>52</v>
      </c>
      <c r="I7" s="19" t="s">
        <v>52</v>
      </c>
      <c r="J7" s="19" t="s">
        <v>52</v>
      </c>
      <c r="K7" s="19" t="s">
        <v>52</v>
      </c>
      <c r="L7" s="19" t="s">
        <v>52</v>
      </c>
      <c r="M7" s="21" t="s">
        <v>110</v>
      </c>
      <c r="N7" s="19"/>
      <c r="O7" s="19" t="s">
        <v>51</v>
      </c>
      <c r="P7" s="19" t="s">
        <v>52</v>
      </c>
      <c r="Q7" s="19" t="s">
        <v>52</v>
      </c>
      <c r="R7" s="19"/>
    </row>
    <row r="8" spans="1:18" ht="50.25" customHeight="1" x14ac:dyDescent="0.3">
      <c r="A8" s="21" t="s">
        <v>49</v>
      </c>
      <c r="B8" s="24" t="s">
        <v>95</v>
      </c>
      <c r="C8" s="5" t="s">
        <v>95</v>
      </c>
      <c r="D8" s="24" t="s">
        <v>94</v>
      </c>
      <c r="E8" s="24"/>
      <c r="F8" s="24"/>
      <c r="G8" s="21" t="s">
        <v>49</v>
      </c>
      <c r="H8" s="24"/>
      <c r="I8" s="24"/>
      <c r="J8" s="24"/>
      <c r="K8" s="24"/>
      <c r="L8" s="24"/>
      <c r="M8" s="21" t="s">
        <v>49</v>
      </c>
      <c r="N8" s="24"/>
      <c r="O8" s="24" t="s">
        <v>95</v>
      </c>
      <c r="P8" s="24"/>
      <c r="Q8" s="24"/>
      <c r="R8" s="24"/>
    </row>
    <row r="9" spans="1:18" ht="21.95" customHeight="1" x14ac:dyDescent="0.3">
      <c r="A9" s="21" t="s">
        <v>111</v>
      </c>
      <c r="B9" s="24" t="s">
        <v>7</v>
      </c>
      <c r="C9" s="24" t="s">
        <v>7</v>
      </c>
      <c r="D9" s="24" t="s">
        <v>7</v>
      </c>
      <c r="E9" s="24" t="s">
        <v>7</v>
      </c>
      <c r="F9" s="24" t="s">
        <v>11</v>
      </c>
      <c r="G9" s="21" t="s">
        <v>111</v>
      </c>
      <c r="H9" s="24" t="s">
        <v>11</v>
      </c>
      <c r="I9" s="24" t="s">
        <v>11</v>
      </c>
      <c r="J9" s="24" t="s">
        <v>11</v>
      </c>
      <c r="K9" s="24" t="s">
        <v>11</v>
      </c>
      <c r="L9" s="24" t="s">
        <v>11</v>
      </c>
      <c r="M9" s="21" t="s">
        <v>111</v>
      </c>
      <c r="N9" s="24" t="s">
        <v>7</v>
      </c>
      <c r="O9" s="24" t="s">
        <v>7</v>
      </c>
      <c r="P9" s="24" t="s">
        <v>11</v>
      </c>
      <c r="Q9" s="24" t="s">
        <v>11</v>
      </c>
      <c r="R9" s="24"/>
    </row>
    <row r="10" spans="1:18" ht="132" customHeight="1" x14ac:dyDescent="0.3">
      <c r="A10" s="55" t="s">
        <v>117</v>
      </c>
      <c r="B10" s="60"/>
      <c r="C10" s="60"/>
      <c r="D10" s="60"/>
      <c r="E10" s="60"/>
      <c r="F10" s="60" t="s">
        <v>116</v>
      </c>
      <c r="G10" s="55" t="s">
        <v>112</v>
      </c>
      <c r="H10" s="60" t="s">
        <v>115</v>
      </c>
      <c r="I10" s="60" t="s">
        <v>127</v>
      </c>
      <c r="J10" s="60" t="s">
        <v>127</v>
      </c>
      <c r="K10" s="60" t="s">
        <v>125</v>
      </c>
      <c r="L10" s="60" t="s">
        <v>125</v>
      </c>
      <c r="M10" s="55" t="s">
        <v>112</v>
      </c>
      <c r="N10" s="60"/>
      <c r="O10" s="60"/>
      <c r="P10" s="60" t="s">
        <v>116</v>
      </c>
      <c r="Q10" s="60" t="s">
        <v>116</v>
      </c>
      <c r="R10" s="60"/>
    </row>
    <row r="11" spans="1:18" ht="87" customHeight="1" x14ac:dyDescent="0.3">
      <c r="A11" s="55" t="s">
        <v>122</v>
      </c>
      <c r="B11" s="24"/>
      <c r="C11" s="24"/>
      <c r="D11" s="24"/>
      <c r="E11" s="24"/>
      <c r="F11" s="24"/>
      <c r="G11" s="55" t="s">
        <v>122</v>
      </c>
      <c r="H11" s="24"/>
      <c r="I11" s="24" t="s">
        <v>120</v>
      </c>
      <c r="J11" s="24" t="s">
        <v>120</v>
      </c>
      <c r="K11" s="24" t="s">
        <v>120</v>
      </c>
      <c r="L11" s="24" t="s">
        <v>119</v>
      </c>
      <c r="M11" s="55" t="s">
        <v>122</v>
      </c>
      <c r="N11" s="24"/>
      <c r="O11" s="24"/>
      <c r="P11" s="24"/>
      <c r="Q11" s="24"/>
      <c r="R11" s="24"/>
    </row>
    <row r="12" spans="1:18" ht="71.099999999999994" customHeight="1" x14ac:dyDescent="0.3">
      <c r="A12" s="21" t="s">
        <v>124</v>
      </c>
      <c r="B12" s="58"/>
      <c r="C12" s="58"/>
      <c r="D12" s="58"/>
      <c r="E12" s="58"/>
      <c r="F12" s="58"/>
      <c r="G12" s="21" t="s">
        <v>124</v>
      </c>
      <c r="H12" s="58"/>
      <c r="I12" s="58" t="s">
        <v>130</v>
      </c>
      <c r="J12" s="58" t="s">
        <v>130</v>
      </c>
      <c r="K12" s="58" t="s">
        <v>131</v>
      </c>
      <c r="L12" s="58"/>
      <c r="M12" s="21" t="s">
        <v>124</v>
      </c>
      <c r="N12" s="58"/>
      <c r="O12" s="58"/>
      <c r="P12" s="58"/>
      <c r="Q12" s="58"/>
      <c r="R12" s="58"/>
    </row>
    <row r="13" spans="1:18" ht="33" customHeight="1" x14ac:dyDescent="0.3">
      <c r="A13" s="21" t="s">
        <v>123</v>
      </c>
      <c r="B13" s="24"/>
      <c r="C13" s="24"/>
      <c r="D13" s="24"/>
      <c r="E13" s="24"/>
      <c r="F13" s="24"/>
      <c r="G13" s="21" t="s">
        <v>123</v>
      </c>
      <c r="H13" s="24"/>
      <c r="I13" s="24" t="s">
        <v>106</v>
      </c>
      <c r="J13" s="24" t="s">
        <v>23</v>
      </c>
      <c r="K13" s="24" t="s">
        <v>106</v>
      </c>
      <c r="L13" s="24"/>
      <c r="M13" s="21" t="s">
        <v>123</v>
      </c>
      <c r="N13" s="24"/>
      <c r="O13" s="24"/>
      <c r="P13" s="24"/>
      <c r="Q13" s="24"/>
      <c r="R13" s="24"/>
    </row>
    <row r="14" spans="1:18" ht="24.75" customHeight="1" x14ac:dyDescent="0.3">
      <c r="A14" s="21" t="s">
        <v>24</v>
      </c>
      <c r="B14" s="26"/>
      <c r="C14" s="27"/>
      <c r="D14" s="27"/>
      <c r="E14" s="28"/>
      <c r="F14" s="28">
        <v>12567</v>
      </c>
      <c r="G14" s="21" t="s">
        <v>24</v>
      </c>
      <c r="H14" s="28">
        <v>11057</v>
      </c>
      <c r="I14" s="28">
        <f>Automaten!G8</f>
        <v>5057.3999999999996</v>
      </c>
      <c r="J14" s="28">
        <f>IT!E8</f>
        <v>21900</v>
      </c>
      <c r="K14" s="28">
        <f>Werkvertrag!G6</f>
        <v>132780</v>
      </c>
      <c r="L14" s="28">
        <v>9028</v>
      </c>
      <c r="M14" s="21" t="s">
        <v>24</v>
      </c>
      <c r="N14" s="28"/>
      <c r="O14" s="28"/>
      <c r="P14" s="28">
        <v>98341</v>
      </c>
      <c r="Q14" s="28">
        <v>23744</v>
      </c>
      <c r="R14" s="28"/>
    </row>
    <row r="15" spans="1:18" ht="54.95" customHeight="1" x14ac:dyDescent="0.3">
      <c r="A15" s="21" t="s">
        <v>25</v>
      </c>
      <c r="B15" s="25"/>
      <c r="C15" s="25"/>
      <c r="D15" s="25"/>
      <c r="E15" s="5"/>
      <c r="F15" s="5" t="s">
        <v>39</v>
      </c>
      <c r="G15" s="21" t="s">
        <v>25</v>
      </c>
      <c r="H15" s="5" t="s">
        <v>55</v>
      </c>
      <c r="I15" s="5" t="s">
        <v>38</v>
      </c>
      <c r="J15" s="5" t="s">
        <v>42</v>
      </c>
      <c r="K15" s="5" t="s">
        <v>60</v>
      </c>
      <c r="L15" s="5" t="s">
        <v>142</v>
      </c>
      <c r="M15" s="21" t="s">
        <v>25</v>
      </c>
      <c r="N15" s="5"/>
      <c r="O15" s="5"/>
      <c r="P15" s="47" t="s">
        <v>43</v>
      </c>
      <c r="Q15" s="5" t="s">
        <v>43</v>
      </c>
      <c r="R15" s="5"/>
    </row>
    <row r="16" spans="1:18" x14ac:dyDescent="0.3">
      <c r="A16" s="12"/>
      <c r="B16" s="15"/>
      <c r="C16" s="29"/>
    </row>
    <row r="17" spans="1:2" x14ac:dyDescent="0.3">
      <c r="A17" s="12" t="s">
        <v>134</v>
      </c>
      <c r="B17" s="15">
        <f>SUM(B14:R14)</f>
        <v>314474.40000000002</v>
      </c>
    </row>
  </sheetData>
  <phoneticPr fontId="10" type="noConversion"/>
  <conditionalFormatting sqref="B9">
    <cfRule type="containsText" dxfId="16" priority="28" operator="containsText" text="Letztverbraucher">
      <formula>NOT(ISERROR(SEARCH("Letztverbraucher",B9)))</formula>
    </cfRule>
  </conditionalFormatting>
  <conditionalFormatting sqref="C9:F9">
    <cfRule type="containsText" dxfId="15" priority="27" operator="containsText" text="Letztverbraucher">
      <formula>NOT(ISERROR(SEARCH("Letztverbraucher",C9)))</formula>
    </cfRule>
  </conditionalFormatting>
  <conditionalFormatting sqref="H9:L9">
    <cfRule type="containsText" dxfId="14" priority="26" operator="containsText" text="Letztverbraucher">
      <formula>NOT(ISERROR(SEARCH("Letztverbraucher",H9)))</formula>
    </cfRule>
  </conditionalFormatting>
  <conditionalFormatting sqref="N9:R9">
    <cfRule type="containsText" dxfId="13" priority="25" operator="containsText" text="Letztverbraucher">
      <formula>NOT(ISERROR(SEARCH("Letztverbraucher",N9)))</formula>
    </cfRule>
  </conditionalFormatting>
  <conditionalFormatting sqref="B10">
    <cfRule type="beginsWith" dxfId="12" priority="24" operator="beginsWith" text="Ja">
      <formula>LEFT(B10,LEN("Ja"))="Ja"</formula>
    </cfRule>
  </conditionalFormatting>
  <conditionalFormatting sqref="C10:F10">
    <cfRule type="beginsWith" dxfId="11" priority="23" operator="beginsWith" text="Ja">
      <formula>LEFT(C10,LEN("Ja"))="Ja"</formula>
    </cfRule>
  </conditionalFormatting>
  <conditionalFormatting sqref="H10:L10">
    <cfRule type="beginsWith" dxfId="10" priority="22" operator="beginsWith" text="Ja">
      <formula>LEFT(H10,LEN("Ja"))="Ja"</formula>
    </cfRule>
  </conditionalFormatting>
  <conditionalFormatting sqref="N10:R10">
    <cfRule type="beginsWith" dxfId="9" priority="21" operator="beginsWith" text="Ja">
      <formula>LEFT(N10,LEN("Ja"))="Ja"</formula>
    </cfRule>
  </conditionalFormatting>
  <conditionalFormatting sqref="B11">
    <cfRule type="containsText" dxfId="8" priority="20" operator="containsText" text="wirtschaftlich zumutbar">
      <formula>NOT(ISERROR(SEARCH("wirtschaftlich zumutbar",B11)))</formula>
    </cfRule>
  </conditionalFormatting>
  <conditionalFormatting sqref="C11:F11">
    <cfRule type="containsText" dxfId="7" priority="19" operator="containsText" text="wirtschaftlich zumutbar">
      <formula>NOT(ISERROR(SEARCH("wirtschaftlich zumutbar",C11)))</formula>
    </cfRule>
  </conditionalFormatting>
  <conditionalFormatting sqref="H11:K11">
    <cfRule type="containsText" dxfId="6" priority="18" operator="containsText" text="wirtschaftlich zumutbar">
      <formula>NOT(ISERROR(SEARCH("wirtschaftlich zumutbar",H11)))</formula>
    </cfRule>
  </conditionalFormatting>
  <conditionalFormatting sqref="L11">
    <cfRule type="containsText" dxfId="5" priority="17" operator="containsText" text="wirtschaftlich zumutbar">
      <formula>NOT(ISERROR(SEARCH("wirtschaftlich zumutbar",L11)))</formula>
    </cfRule>
  </conditionalFormatting>
  <conditionalFormatting sqref="N11:Q11">
    <cfRule type="containsText" dxfId="4" priority="16" operator="containsText" text="wirtschaftlich zumutbar">
      <formula>NOT(ISERROR(SEARCH("wirtschaftlich zumutbar",N11)))</formula>
    </cfRule>
  </conditionalFormatting>
  <conditionalFormatting sqref="R11">
    <cfRule type="containsText" dxfId="3" priority="15" operator="containsText" text="wirtschaftlich zumutbar">
      <formula>NOT(ISERROR(SEARCH("wirtschaftlich zumutbar",R11)))</formula>
    </cfRule>
  </conditionalFormatting>
  <conditionalFormatting sqref="B13:F13">
    <cfRule type="notContainsBlanks" dxfId="2" priority="3">
      <formula>LEN(TRIM(B13))&gt;0</formula>
    </cfRule>
  </conditionalFormatting>
  <conditionalFormatting sqref="H13:L13">
    <cfRule type="notContainsBlanks" dxfId="1" priority="2">
      <formula>LEN(TRIM(H13))&gt;0</formula>
    </cfRule>
  </conditionalFormatting>
  <conditionalFormatting sqref="N13:R13">
    <cfRule type="notContainsBlanks" dxfId="0" priority="1">
      <formula>LEN(TRIM(N13))&gt;0</formula>
    </cfRule>
  </conditionalFormatting>
  <dataValidations count="7">
    <dataValidation type="list" allowBlank="1" showInputMessage="1" showErrorMessage="1" sqref="H8:L8 B8:F8 N8:R8" xr:uid="{09CB9355-4134-46CE-98AA-2F819CC8F32E}">
      <formula1>Geringfügiger_Verbrauch</formula1>
    </dataValidation>
    <dataValidation type="list" allowBlank="1" showInputMessage="1" showErrorMessage="1" sqref="B13:F13 N13:R13 H13:L13" xr:uid="{F1619179-245F-4237-B398-AF1EFC525153}">
      <formula1>Messverfahren</formula1>
    </dataValidation>
    <dataValidation type="list" allowBlank="1" showInputMessage="1" showErrorMessage="1" sqref="H4:L4 B4:F4 R4:R5 N4:Q4" xr:uid="{A346FECC-D012-4433-B6FF-B0C1542BE1AA}">
      <formula1>Weiterleitung</formula1>
    </dataValidation>
    <dataValidation type="list" allowBlank="1" showInputMessage="1" showErrorMessage="1" sqref="N9:R9 B9:F9 H9:L9" xr:uid="{212B193F-C911-4F2B-AA0C-04BEDB651A33}">
      <formula1>Betreiberschaft</formula1>
    </dataValidation>
    <dataValidation type="list" allowBlank="1" showInputMessage="1" showErrorMessage="1" sqref="B10:F10 H10:L10 N10:R10" xr:uid="{767DF990-9E32-48A5-9307-59ADF65F28AE}">
      <formula1>Machbarkeit_Messung</formula1>
    </dataValidation>
    <dataValidation type="list" allowBlank="1" showInputMessage="1" showErrorMessage="1" sqref="B11:F11 N11:R11 H11:L11" xr:uid="{B0F314DA-3040-4DFF-B411-73458D43F627}">
      <formula1>Abrechnung_ohne_Priviligierung</formula1>
    </dataValidation>
    <dataValidation type="list" allowBlank="1" showInputMessage="1" showErrorMessage="1" sqref="B12:F12 N12:R12 H12:L12" xr:uid="{C32B6479-4D50-4940-A7EC-E12C77ECDA57}">
      <formula1>Nicht_Zumutbarkeit</formula1>
    </dataValidation>
  </dataValidations>
  <pageMargins left="0.70866141732283472" right="0.70866141732283472" top="0.78740157480314965" bottom="0.78740157480314965" header="0.31496062992125984" footer="0.31496062992125984"/>
  <pageSetup paperSize="9" orientation="landscape" r:id="rId1"/>
  <headerFooter>
    <oddFooter>&amp;LUnentgeltliches Support Tool. 
Keine Rechtsberatung, keine Haftung.&amp;CToolerstellung: projects energy gmbh
www.projects.energy&amp;R&amp;G</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F56F889-6CCF-4B98-8BBB-3D9274948928}">
          <x14:formula1>
            <xm:f>'Drop-Down-Texte'!$E$3:$E$4</xm:f>
          </x14:formula1>
          <xm:sqref>N7:R7 H7:L7 B7:F7</xm:sqref>
        </x14:dataValidation>
        <x14:dataValidation type="list" allowBlank="1" showInputMessage="1" showErrorMessage="1" xr:uid="{8679AB48-E413-4699-BDF7-84FFC501E0B5}">
          <x14:formula1>
            <xm:f>'Drop-Down-Texte'!$F$3:$F$5</xm:f>
          </x14:formula1>
          <xm:sqref>B11:F11 N11:R11 H11:L11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9C38-31E8-4D22-907E-DBBEF566ED2B}">
  <dimension ref="A2:G8"/>
  <sheetViews>
    <sheetView workbookViewId="0">
      <selection activeCell="B6" sqref="B6"/>
    </sheetView>
  </sheetViews>
  <sheetFormatPr baseColWidth="10" defaultRowHeight="16.5" x14ac:dyDescent="0.3"/>
  <cols>
    <col min="1" max="1" width="29.125" customWidth="1"/>
    <col min="2" max="2" width="8.5" customWidth="1"/>
    <col min="3" max="4" width="18.625" customWidth="1"/>
    <col min="5" max="5" width="18.25" customWidth="1"/>
    <col min="6" max="6" width="20.875" customWidth="1"/>
    <col min="7" max="7" width="13.625" customWidth="1"/>
  </cols>
  <sheetData>
    <row r="2" spans="1:7" ht="34.5" x14ac:dyDescent="0.3">
      <c r="A2" s="2" t="s">
        <v>26</v>
      </c>
      <c r="B2" s="2" t="s">
        <v>27</v>
      </c>
      <c r="C2" s="2" t="s">
        <v>32</v>
      </c>
      <c r="D2" s="2" t="s">
        <v>35</v>
      </c>
      <c r="E2" s="2" t="s">
        <v>33</v>
      </c>
      <c r="F2" s="2" t="s">
        <v>36</v>
      </c>
      <c r="G2" s="2" t="s">
        <v>33</v>
      </c>
    </row>
    <row r="3" spans="1:7" x14ac:dyDescent="0.3">
      <c r="A3" s="10" t="s">
        <v>28</v>
      </c>
      <c r="B3" s="14">
        <v>1</v>
      </c>
      <c r="C3" s="14">
        <v>1.9</v>
      </c>
      <c r="D3" s="14">
        <v>365</v>
      </c>
      <c r="E3" s="11">
        <f>B3*C3*D3</f>
        <v>693.5</v>
      </c>
      <c r="F3" s="30">
        <v>0.2</v>
      </c>
      <c r="G3" s="11">
        <f>E3*F3+E3</f>
        <v>832.2</v>
      </c>
    </row>
    <row r="4" spans="1:7" x14ac:dyDescent="0.3">
      <c r="A4" s="3" t="s">
        <v>29</v>
      </c>
      <c r="B4" s="14">
        <v>2</v>
      </c>
      <c r="C4" s="14">
        <v>2.5</v>
      </c>
      <c r="D4" s="14">
        <v>250</v>
      </c>
      <c r="E4" s="11">
        <f t="shared" ref="E4:E6" si="0">B4*C4*D4</f>
        <v>1250</v>
      </c>
      <c r="F4" s="30">
        <v>0.2</v>
      </c>
      <c r="G4" s="11">
        <f t="shared" ref="G4:G6" si="1">E4*F4+E4</f>
        <v>1500</v>
      </c>
    </row>
    <row r="5" spans="1:7" x14ac:dyDescent="0.3">
      <c r="A5" s="3" t="s">
        <v>30</v>
      </c>
      <c r="B5" s="14">
        <v>2</v>
      </c>
      <c r="C5" s="14">
        <v>2.7</v>
      </c>
      <c r="D5" s="14">
        <v>365</v>
      </c>
      <c r="E5" s="11">
        <f t="shared" si="0"/>
        <v>1971.0000000000002</v>
      </c>
      <c r="F5" s="30">
        <v>0.2</v>
      </c>
      <c r="G5" s="11">
        <f t="shared" si="1"/>
        <v>2365.2000000000003</v>
      </c>
    </row>
    <row r="6" spans="1:7" x14ac:dyDescent="0.3">
      <c r="A6" s="3" t="s">
        <v>31</v>
      </c>
      <c r="B6" s="14">
        <v>2</v>
      </c>
      <c r="C6" s="14">
        <v>0.6</v>
      </c>
      <c r="D6" s="14">
        <v>250</v>
      </c>
      <c r="E6" s="11">
        <f t="shared" si="0"/>
        <v>300</v>
      </c>
      <c r="F6" s="30">
        <v>0.2</v>
      </c>
      <c r="G6" s="11">
        <f t="shared" si="1"/>
        <v>360</v>
      </c>
    </row>
    <row r="8" spans="1:7" x14ac:dyDescent="0.3">
      <c r="F8" s="12" t="s">
        <v>37</v>
      </c>
      <c r="G8" s="13">
        <f>SUM(G3:G7)</f>
        <v>5057.3999999999996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AE39E-924E-4333-B1F8-82AF8066D8E0}">
  <dimension ref="A2:E8"/>
  <sheetViews>
    <sheetView workbookViewId="0">
      <selection activeCell="D3" sqref="D3"/>
    </sheetView>
  </sheetViews>
  <sheetFormatPr baseColWidth="10" defaultRowHeight="16.5" x14ac:dyDescent="0.3"/>
  <cols>
    <col min="1" max="1" width="29.125" customWidth="1"/>
    <col min="2" max="2" width="8.5" customWidth="1"/>
    <col min="3" max="4" width="18.625" customWidth="1"/>
    <col min="5" max="5" width="18.25" customWidth="1"/>
  </cols>
  <sheetData>
    <row r="2" spans="1:5" ht="34.5" x14ac:dyDescent="0.3">
      <c r="A2" s="2" t="s">
        <v>40</v>
      </c>
      <c r="B2" s="2" t="s">
        <v>27</v>
      </c>
      <c r="C2" s="2" t="s">
        <v>41</v>
      </c>
      <c r="D2" s="2" t="s">
        <v>34</v>
      </c>
      <c r="E2" s="2" t="s">
        <v>33</v>
      </c>
    </row>
    <row r="3" spans="1:5" x14ac:dyDescent="0.3">
      <c r="A3" s="3" t="s">
        <v>113</v>
      </c>
      <c r="B3" s="14">
        <v>2</v>
      </c>
      <c r="C3" s="31">
        <v>1250</v>
      </c>
      <c r="D3" s="31">
        <v>8760</v>
      </c>
      <c r="E3" s="11">
        <f>B3*C3*D3/1000</f>
        <v>21900</v>
      </c>
    </row>
    <row r="4" spans="1:5" x14ac:dyDescent="0.3">
      <c r="A4" s="3"/>
      <c r="B4" s="14"/>
      <c r="C4" s="31"/>
      <c r="D4" s="31"/>
      <c r="E4" s="11">
        <f t="shared" ref="E4:E6" si="0">B4*C4*D4/1000</f>
        <v>0</v>
      </c>
    </row>
    <row r="5" spans="1:5" x14ac:dyDescent="0.3">
      <c r="A5" s="3"/>
      <c r="B5" s="14"/>
      <c r="C5" s="31"/>
      <c r="D5" s="31"/>
      <c r="E5" s="11">
        <f t="shared" si="0"/>
        <v>0</v>
      </c>
    </row>
    <row r="6" spans="1:5" x14ac:dyDescent="0.3">
      <c r="A6" s="3"/>
      <c r="B6" s="14"/>
      <c r="C6" s="31"/>
      <c r="D6" s="31"/>
      <c r="E6" s="11">
        <f t="shared" si="0"/>
        <v>0</v>
      </c>
    </row>
    <row r="8" spans="1:5" x14ac:dyDescent="0.3">
      <c r="D8" s="12" t="s">
        <v>37</v>
      </c>
      <c r="E8" s="13">
        <f>SUM(E3:E7)</f>
        <v>21900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37C6-2125-4AC8-AA6A-0ADFE76A41FA}">
  <dimension ref="A2:G6"/>
  <sheetViews>
    <sheetView workbookViewId="0">
      <selection activeCell="D13" sqref="D13"/>
    </sheetView>
  </sheetViews>
  <sheetFormatPr baseColWidth="10" defaultRowHeight="16.5" x14ac:dyDescent="0.3"/>
  <cols>
    <col min="1" max="1" width="29.125" customWidth="1"/>
    <col min="2" max="2" width="8.5" customWidth="1"/>
    <col min="3" max="3" width="18.25" customWidth="1"/>
    <col min="4" max="4" width="20.875" customWidth="1"/>
    <col min="5" max="5" width="13.625" customWidth="1"/>
  </cols>
  <sheetData>
    <row r="2" spans="1:7" ht="51.75" x14ac:dyDescent="0.3">
      <c r="A2" s="2" t="s">
        <v>57</v>
      </c>
      <c r="B2" s="2" t="s">
        <v>27</v>
      </c>
      <c r="C2" s="2" t="s">
        <v>143</v>
      </c>
      <c r="D2" s="2" t="s">
        <v>144</v>
      </c>
      <c r="E2" s="2" t="s">
        <v>33</v>
      </c>
      <c r="F2" s="2" t="s">
        <v>36</v>
      </c>
      <c r="G2" s="2" t="s">
        <v>33</v>
      </c>
    </row>
    <row r="3" spans="1:7" x14ac:dyDescent="0.3">
      <c r="A3" s="10" t="s">
        <v>58</v>
      </c>
      <c r="B3" s="14">
        <v>1</v>
      </c>
      <c r="C3" s="14">
        <v>1954</v>
      </c>
      <c r="D3" s="14">
        <v>50</v>
      </c>
      <c r="E3" s="11">
        <f>B3*C3*D3</f>
        <v>97700</v>
      </c>
      <c r="F3" s="30">
        <v>0.2</v>
      </c>
      <c r="G3" s="11">
        <f>E3*F3+E3</f>
        <v>117240</v>
      </c>
    </row>
    <row r="4" spans="1:7" x14ac:dyDescent="0.3">
      <c r="A4" s="3" t="s">
        <v>59</v>
      </c>
      <c r="B4" s="14">
        <v>1</v>
      </c>
      <c r="C4" s="14">
        <v>259</v>
      </c>
      <c r="D4" s="14">
        <v>50</v>
      </c>
      <c r="E4" s="11">
        <f t="shared" ref="E4" si="0">B4*C4*D4</f>
        <v>12950</v>
      </c>
      <c r="F4" s="30">
        <v>0.2</v>
      </c>
      <c r="G4" s="11">
        <f t="shared" ref="G4" si="1">E4*F4+E4</f>
        <v>15540</v>
      </c>
    </row>
    <row r="6" spans="1:7" x14ac:dyDescent="0.3">
      <c r="F6" s="12" t="s">
        <v>37</v>
      </c>
      <c r="G6" s="13">
        <f>SUM(G3:G5)</f>
        <v>132780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3F261-1F1A-49C0-90B2-C10726EF6626}">
  <dimension ref="A1:C29"/>
  <sheetViews>
    <sheetView topLeftCell="A7" zoomScale="80" zoomScaleNormal="80" workbookViewId="0">
      <selection activeCell="B26" sqref="B26"/>
    </sheetView>
  </sheetViews>
  <sheetFormatPr baseColWidth="10" defaultRowHeight="16.5" x14ac:dyDescent="0.3"/>
  <cols>
    <col min="1" max="1" width="70.875" customWidth="1"/>
    <col min="2" max="2" width="85.25" customWidth="1"/>
    <col min="3" max="3" width="13.625" customWidth="1"/>
  </cols>
  <sheetData>
    <row r="1" spans="1:3" ht="20.25" x14ac:dyDescent="0.3">
      <c r="A1" s="51" t="s">
        <v>64</v>
      </c>
    </row>
    <row r="3" spans="1:3" ht="34.5" customHeight="1" x14ac:dyDescent="0.3">
      <c r="A3" s="46" t="s">
        <v>96</v>
      </c>
    </row>
    <row r="4" spans="1:3" x14ac:dyDescent="0.3">
      <c r="A4" s="50" t="s">
        <v>8</v>
      </c>
    </row>
    <row r="5" spans="1:3" x14ac:dyDescent="0.3">
      <c r="A5" s="50" t="s">
        <v>9</v>
      </c>
    </row>
    <row r="6" spans="1:3" x14ac:dyDescent="0.3">
      <c r="A6" s="50" t="s">
        <v>10</v>
      </c>
    </row>
    <row r="8" spans="1:3" ht="17.25" x14ac:dyDescent="0.3">
      <c r="A8" s="67" t="s">
        <v>85</v>
      </c>
      <c r="B8" s="68"/>
    </row>
    <row r="9" spans="1:3" ht="17.25" customHeight="1" x14ac:dyDescent="0.3">
      <c r="A9" s="66" t="s">
        <v>84</v>
      </c>
      <c r="B9" s="65" t="s">
        <v>86</v>
      </c>
    </row>
    <row r="10" spans="1:3" ht="38.1" customHeight="1" x14ac:dyDescent="0.3">
      <c r="A10" s="66"/>
      <c r="B10" s="65"/>
    </row>
    <row r="11" spans="1:3" ht="32.450000000000003" customHeight="1" x14ac:dyDescent="0.3">
      <c r="A11" s="3" t="s">
        <v>88</v>
      </c>
      <c r="B11" s="33" t="s">
        <v>87</v>
      </c>
    </row>
    <row r="12" spans="1:3" ht="31.5" customHeight="1" x14ac:dyDescent="0.3">
      <c r="A12" s="3" t="s">
        <v>89</v>
      </c>
      <c r="B12" s="33" t="s">
        <v>90</v>
      </c>
    </row>
    <row r="13" spans="1:3" ht="14.45" customHeight="1" x14ac:dyDescent="0.3">
      <c r="A13" s="48"/>
      <c r="B13" s="49"/>
    </row>
    <row r="14" spans="1:3" ht="41.1" customHeight="1" x14ac:dyDescent="0.3">
      <c r="A14" s="42" t="s">
        <v>81</v>
      </c>
      <c r="B14" s="44" t="s">
        <v>82</v>
      </c>
    </row>
    <row r="15" spans="1:3" ht="66" x14ac:dyDescent="0.3">
      <c r="A15" s="37" t="s">
        <v>75</v>
      </c>
      <c r="B15" s="38" t="s">
        <v>77</v>
      </c>
      <c r="C15" s="43"/>
    </row>
    <row r="16" spans="1:3" ht="115.5" x14ac:dyDescent="0.3">
      <c r="A16" s="45" t="s">
        <v>76</v>
      </c>
      <c r="B16" s="38" t="s">
        <v>80</v>
      </c>
    </row>
    <row r="17" spans="1:2" ht="49.5" x14ac:dyDescent="0.3">
      <c r="A17" s="37" t="s">
        <v>74</v>
      </c>
      <c r="B17" s="38" t="s">
        <v>79</v>
      </c>
    </row>
    <row r="18" spans="1:2" ht="49.5" x14ac:dyDescent="0.3">
      <c r="A18" s="37" t="s">
        <v>71</v>
      </c>
      <c r="B18" s="38" t="s">
        <v>78</v>
      </c>
    </row>
    <row r="19" spans="1:2" ht="66" x14ac:dyDescent="0.3">
      <c r="A19" s="37" t="s">
        <v>70</v>
      </c>
      <c r="B19" s="36" t="s">
        <v>93</v>
      </c>
    </row>
    <row r="20" spans="1:2" ht="33" x14ac:dyDescent="0.3">
      <c r="A20" s="37" t="s">
        <v>73</v>
      </c>
      <c r="B20" s="36"/>
    </row>
    <row r="21" spans="1:2" ht="49.5" x14ac:dyDescent="0.3">
      <c r="A21" s="37" t="s">
        <v>72</v>
      </c>
      <c r="B21" s="36"/>
    </row>
    <row r="23" spans="1:2" ht="17.25" x14ac:dyDescent="0.3">
      <c r="A23" s="42" t="s">
        <v>83</v>
      </c>
    </row>
    <row r="24" spans="1:2" ht="49.5" x14ac:dyDescent="0.3">
      <c r="A24" s="34" t="s">
        <v>91</v>
      </c>
    </row>
    <row r="25" spans="1:2" ht="33" x14ac:dyDescent="0.3">
      <c r="A25" s="37" t="s">
        <v>92</v>
      </c>
    </row>
    <row r="26" spans="1:2" x14ac:dyDescent="0.3">
      <c r="A26" s="35" t="s">
        <v>62</v>
      </c>
    </row>
    <row r="27" spans="1:2" x14ac:dyDescent="0.3">
      <c r="A27" s="35" t="s">
        <v>68</v>
      </c>
    </row>
    <row r="28" spans="1:2" x14ac:dyDescent="0.3">
      <c r="A28" s="35" t="s">
        <v>63</v>
      </c>
    </row>
    <row r="29" spans="1:2" ht="49.5" x14ac:dyDescent="0.3">
      <c r="A29" s="34" t="s">
        <v>69</v>
      </c>
    </row>
  </sheetData>
  <mergeCells count="3">
    <mergeCell ref="B9:B10"/>
    <mergeCell ref="A9:A10"/>
    <mergeCell ref="A8:B8"/>
  </mergeCells>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9C71-302B-43D5-915D-54A5B54F5DA3}">
  <dimension ref="A1:C53"/>
  <sheetViews>
    <sheetView workbookViewId="0">
      <selection activeCell="A13" sqref="A13"/>
    </sheetView>
  </sheetViews>
  <sheetFormatPr baseColWidth="10" defaultRowHeight="16.5" x14ac:dyDescent="0.3"/>
  <cols>
    <col min="1" max="1" width="91.125" customWidth="1"/>
    <col min="3" max="3" width="90.75" customWidth="1"/>
  </cols>
  <sheetData>
    <row r="1" spans="1:3" ht="20.25" x14ac:dyDescent="0.35">
      <c r="A1" s="64" t="s">
        <v>224</v>
      </c>
    </row>
    <row r="3" spans="1:3" x14ac:dyDescent="0.3">
      <c r="A3" s="1" t="s">
        <v>154</v>
      </c>
      <c r="C3" s="1" t="s">
        <v>179</v>
      </c>
    </row>
    <row r="4" spans="1:3" x14ac:dyDescent="0.3">
      <c r="A4" t="s">
        <v>147</v>
      </c>
      <c r="C4" t="s">
        <v>180</v>
      </c>
    </row>
    <row r="5" spans="1:3" x14ac:dyDescent="0.3">
      <c r="A5" t="s">
        <v>148</v>
      </c>
      <c r="C5" t="s">
        <v>181</v>
      </c>
    </row>
    <row r="6" spans="1:3" x14ac:dyDescent="0.3">
      <c r="A6" t="s">
        <v>149</v>
      </c>
      <c r="C6" t="s">
        <v>182</v>
      </c>
    </row>
    <row r="7" spans="1:3" x14ac:dyDescent="0.3">
      <c r="A7" t="s">
        <v>150</v>
      </c>
      <c r="C7" t="s">
        <v>183</v>
      </c>
    </row>
    <row r="8" spans="1:3" x14ac:dyDescent="0.3">
      <c r="A8" t="s">
        <v>151</v>
      </c>
      <c r="C8" t="s">
        <v>184</v>
      </c>
    </row>
    <row r="9" spans="1:3" x14ac:dyDescent="0.3">
      <c r="A9" t="s">
        <v>152</v>
      </c>
      <c r="C9" t="s">
        <v>185</v>
      </c>
    </row>
    <row r="10" spans="1:3" x14ac:dyDescent="0.3">
      <c r="A10" t="s">
        <v>153</v>
      </c>
    </row>
    <row r="11" spans="1:3" x14ac:dyDescent="0.3">
      <c r="A11" t="s">
        <v>156</v>
      </c>
      <c r="C11" t="s">
        <v>200</v>
      </c>
    </row>
    <row r="12" spans="1:3" x14ac:dyDescent="0.3">
      <c r="A12" t="s">
        <v>155</v>
      </c>
      <c r="C12" t="s">
        <v>186</v>
      </c>
    </row>
    <row r="13" spans="1:3" x14ac:dyDescent="0.3">
      <c r="C13" t="s">
        <v>187</v>
      </c>
    </row>
    <row r="14" spans="1:3" x14ac:dyDescent="0.3">
      <c r="A14" t="s">
        <v>157</v>
      </c>
      <c r="C14" t="s">
        <v>188</v>
      </c>
    </row>
    <row r="15" spans="1:3" x14ac:dyDescent="0.3">
      <c r="A15" t="s">
        <v>158</v>
      </c>
      <c r="C15" t="s">
        <v>189</v>
      </c>
    </row>
    <row r="16" spans="1:3" x14ac:dyDescent="0.3">
      <c r="A16" t="s">
        <v>159</v>
      </c>
      <c r="C16" t="s">
        <v>190</v>
      </c>
    </row>
    <row r="17" spans="1:3" x14ac:dyDescent="0.3">
      <c r="A17" t="s">
        <v>163</v>
      </c>
      <c r="C17" t="s">
        <v>197</v>
      </c>
    </row>
    <row r="18" spans="1:3" x14ac:dyDescent="0.3">
      <c r="A18" t="s">
        <v>160</v>
      </c>
      <c r="C18" t="s">
        <v>198</v>
      </c>
    </row>
    <row r="19" spans="1:3" x14ac:dyDescent="0.3">
      <c r="A19" t="s">
        <v>161</v>
      </c>
      <c r="C19" t="s">
        <v>191</v>
      </c>
    </row>
    <row r="20" spans="1:3" x14ac:dyDescent="0.3">
      <c r="A20" t="s">
        <v>162</v>
      </c>
      <c r="C20" t="s">
        <v>192</v>
      </c>
    </row>
    <row r="21" spans="1:3" x14ac:dyDescent="0.3">
      <c r="A21" t="s">
        <v>164</v>
      </c>
      <c r="C21" t="s">
        <v>193</v>
      </c>
    </row>
    <row r="22" spans="1:3" x14ac:dyDescent="0.3">
      <c r="C22" t="s">
        <v>194</v>
      </c>
    </row>
    <row r="23" spans="1:3" x14ac:dyDescent="0.3">
      <c r="A23" t="s">
        <v>165</v>
      </c>
      <c r="C23" t="s">
        <v>195</v>
      </c>
    </row>
    <row r="24" spans="1:3" x14ac:dyDescent="0.3">
      <c r="A24" t="s">
        <v>166</v>
      </c>
      <c r="C24" t="s">
        <v>196</v>
      </c>
    </row>
    <row r="25" spans="1:3" x14ac:dyDescent="0.3">
      <c r="A25" t="s">
        <v>167</v>
      </c>
      <c r="C25" t="s">
        <v>199</v>
      </c>
    </row>
    <row r="26" spans="1:3" x14ac:dyDescent="0.3">
      <c r="A26" t="s">
        <v>168</v>
      </c>
    </row>
    <row r="27" spans="1:3" x14ac:dyDescent="0.3">
      <c r="A27" t="s">
        <v>169</v>
      </c>
      <c r="C27" s="61" t="s">
        <v>204</v>
      </c>
    </row>
    <row r="28" spans="1:3" x14ac:dyDescent="0.3">
      <c r="A28" t="s">
        <v>170</v>
      </c>
      <c r="C28" s="61" t="s">
        <v>205</v>
      </c>
    </row>
    <row r="29" spans="1:3" x14ac:dyDescent="0.3">
      <c r="A29" t="s">
        <v>171</v>
      </c>
      <c r="C29" t="s">
        <v>206</v>
      </c>
    </row>
    <row r="30" spans="1:3" x14ac:dyDescent="0.3">
      <c r="A30" t="s">
        <v>172</v>
      </c>
      <c r="C30" t="s">
        <v>201</v>
      </c>
    </row>
    <row r="31" spans="1:3" x14ac:dyDescent="0.3">
      <c r="A31" t="s">
        <v>173</v>
      </c>
      <c r="C31" t="s">
        <v>202</v>
      </c>
    </row>
    <row r="32" spans="1:3" x14ac:dyDescent="0.3">
      <c r="A32" t="s">
        <v>174</v>
      </c>
      <c r="C32" t="s">
        <v>203</v>
      </c>
    </row>
    <row r="33" spans="1:3" x14ac:dyDescent="0.3">
      <c r="A33" t="s">
        <v>175</v>
      </c>
      <c r="C33" t="s">
        <v>207</v>
      </c>
    </row>
    <row r="34" spans="1:3" x14ac:dyDescent="0.3">
      <c r="A34" t="s">
        <v>176</v>
      </c>
      <c r="C34" s="62" t="s">
        <v>210</v>
      </c>
    </row>
    <row r="35" spans="1:3" x14ac:dyDescent="0.3">
      <c r="C35" s="62" t="s">
        <v>205</v>
      </c>
    </row>
    <row r="36" spans="1:3" x14ac:dyDescent="0.3">
      <c r="A36" s="1" t="s">
        <v>177</v>
      </c>
      <c r="C36" t="s">
        <v>208</v>
      </c>
    </row>
    <row r="37" spans="1:3" x14ac:dyDescent="0.3">
      <c r="A37" s="1" t="s">
        <v>178</v>
      </c>
      <c r="C37" t="s">
        <v>209</v>
      </c>
    </row>
    <row r="39" spans="1:3" x14ac:dyDescent="0.3">
      <c r="A39" s="1" t="s">
        <v>217</v>
      </c>
    </row>
    <row r="40" spans="1:3" x14ac:dyDescent="0.3">
      <c r="A40" t="s">
        <v>211</v>
      </c>
    </row>
    <row r="41" spans="1:3" x14ac:dyDescent="0.3">
      <c r="A41" t="s">
        <v>212</v>
      </c>
    </row>
    <row r="42" spans="1:3" x14ac:dyDescent="0.3">
      <c r="A42" t="s">
        <v>213</v>
      </c>
    </row>
    <row r="43" spans="1:3" x14ac:dyDescent="0.3">
      <c r="A43" t="s">
        <v>214</v>
      </c>
    </row>
    <row r="44" spans="1:3" x14ac:dyDescent="0.3">
      <c r="A44" t="s">
        <v>215</v>
      </c>
    </row>
    <row r="45" spans="1:3" x14ac:dyDescent="0.3">
      <c r="A45" t="s">
        <v>216</v>
      </c>
    </row>
    <row r="48" spans="1:3" x14ac:dyDescent="0.3">
      <c r="A48" s="63" t="s">
        <v>218</v>
      </c>
    </row>
    <row r="49" spans="1:1" x14ac:dyDescent="0.3">
      <c r="A49" s="63" t="s">
        <v>219</v>
      </c>
    </row>
    <row r="50" spans="1:1" x14ac:dyDescent="0.3">
      <c r="A50" s="63" t="s">
        <v>220</v>
      </c>
    </row>
    <row r="51" spans="1:1" x14ac:dyDescent="0.3">
      <c r="A51" s="63" t="s">
        <v>221</v>
      </c>
    </row>
    <row r="52" spans="1:1" x14ac:dyDescent="0.3">
      <c r="A52" s="63" t="s">
        <v>222</v>
      </c>
    </row>
    <row r="53" spans="1:1" x14ac:dyDescent="0.3">
      <c r="A53" s="63" t="s">
        <v>223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B278-5FCE-4220-AC5B-5C72B2F0B08B}">
  <dimension ref="A2:H37"/>
  <sheetViews>
    <sheetView workbookViewId="0">
      <selection activeCell="B6" sqref="B6"/>
    </sheetView>
  </sheetViews>
  <sheetFormatPr baseColWidth="10" defaultRowHeight="16.5" x14ac:dyDescent="0.3"/>
  <cols>
    <col min="1" max="1" width="20.125" customWidth="1"/>
    <col min="2" max="2" width="24.5" customWidth="1"/>
    <col min="3" max="4" width="29.875" customWidth="1"/>
    <col min="6" max="6" width="37.375" customWidth="1"/>
    <col min="7" max="7" width="26.5" customWidth="1"/>
    <col min="8" max="8" width="28.625" customWidth="1"/>
  </cols>
  <sheetData>
    <row r="2" spans="1:8" ht="34.5" x14ac:dyDescent="0.3">
      <c r="A2" s="2" t="s">
        <v>6</v>
      </c>
      <c r="B2" s="2" t="s">
        <v>18</v>
      </c>
      <c r="C2" s="2" t="s">
        <v>132</v>
      </c>
      <c r="D2" s="8" t="s">
        <v>97</v>
      </c>
      <c r="E2" s="8" t="s">
        <v>50</v>
      </c>
      <c r="F2" s="8" t="s">
        <v>114</v>
      </c>
      <c r="G2" s="8" t="s">
        <v>118</v>
      </c>
      <c r="H2" s="8" t="s">
        <v>129</v>
      </c>
    </row>
    <row r="3" spans="1:8" ht="58.5" customHeight="1" x14ac:dyDescent="0.3">
      <c r="A3" s="3" t="s">
        <v>7</v>
      </c>
      <c r="B3" s="33" t="s">
        <v>94</v>
      </c>
      <c r="C3" s="3" t="s">
        <v>106</v>
      </c>
      <c r="D3" s="3" t="s">
        <v>98</v>
      </c>
      <c r="E3" s="3" t="s">
        <v>51</v>
      </c>
      <c r="F3" s="33" t="s">
        <v>116</v>
      </c>
      <c r="G3" s="52" t="s">
        <v>119</v>
      </c>
      <c r="H3" s="59" t="s">
        <v>130</v>
      </c>
    </row>
    <row r="4" spans="1:8" ht="49.5" x14ac:dyDescent="0.3">
      <c r="A4" s="3" t="s">
        <v>11</v>
      </c>
      <c r="B4" s="33" t="s">
        <v>95</v>
      </c>
      <c r="C4" s="3" t="s">
        <v>133</v>
      </c>
      <c r="D4" s="3" t="s">
        <v>97</v>
      </c>
      <c r="E4" s="3" t="s">
        <v>52</v>
      </c>
      <c r="F4" s="33" t="s">
        <v>115</v>
      </c>
      <c r="G4" s="52" t="s">
        <v>120</v>
      </c>
      <c r="H4" s="59" t="s">
        <v>131</v>
      </c>
    </row>
    <row r="5" spans="1:8" ht="41.25" customHeight="1" x14ac:dyDescent="0.3">
      <c r="A5" s="3"/>
      <c r="B5" s="3" t="s">
        <v>225</v>
      </c>
      <c r="C5" s="3" t="s">
        <v>23</v>
      </c>
      <c r="D5" s="53"/>
      <c r="F5" s="33" t="s">
        <v>125</v>
      </c>
      <c r="G5" s="52" t="s">
        <v>121</v>
      </c>
    </row>
    <row r="6" spans="1:8" ht="43.5" customHeight="1" x14ac:dyDescent="0.3">
      <c r="A6" s="3"/>
      <c r="B6" s="3"/>
      <c r="C6" s="3"/>
      <c r="D6" s="53"/>
      <c r="F6" s="33" t="s">
        <v>126</v>
      </c>
    </row>
    <row r="7" spans="1:8" ht="69" customHeight="1" x14ac:dyDescent="0.3">
      <c r="D7" s="53"/>
      <c r="F7" s="33" t="s">
        <v>127</v>
      </c>
    </row>
    <row r="10" spans="1:8" x14ac:dyDescent="0.3">
      <c r="A10" s="3" t="s">
        <v>47</v>
      </c>
      <c r="B10" s="9">
        <v>3500</v>
      </c>
      <c r="C10" s="3" t="s">
        <v>48</v>
      </c>
      <c r="D10" s="53"/>
    </row>
    <row r="12" spans="1:8" x14ac:dyDescent="0.3">
      <c r="A12" s="1"/>
    </row>
    <row r="18" spans="1:1" x14ac:dyDescent="0.3">
      <c r="A18" s="1"/>
    </row>
    <row r="26" spans="1:1" x14ac:dyDescent="0.3">
      <c r="A26" s="1"/>
    </row>
    <row r="37" spans="1:1" x14ac:dyDescent="0.3">
      <c r="A37"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Anleitung</vt:lpstr>
      <vt:lpstr>Erfassung Drittstrom</vt:lpstr>
      <vt:lpstr>Automaten</vt:lpstr>
      <vt:lpstr>IT</vt:lpstr>
      <vt:lpstr>Werkvertrag</vt:lpstr>
      <vt:lpstr>Basisinformationen</vt:lpstr>
      <vt:lpstr>E-Mobility, Rekuperation, USV</vt:lpstr>
      <vt:lpstr>Drop-Down-Texte</vt:lpstr>
      <vt:lpstr>Abrechnung_ohne_Priviligierung</vt:lpstr>
      <vt:lpstr>Betreiberschaft</vt:lpstr>
      <vt:lpstr>Geringfügiger_Verbrauch</vt:lpstr>
      <vt:lpstr>Machbarkeit_Messung</vt:lpstr>
      <vt:lpstr>Messverfahren</vt:lpstr>
      <vt:lpstr>Nicht_Zumutbarkeit</vt:lpstr>
      <vt:lpstr>Weiterleitung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Wagner</dc:creator>
  <cp:lastModifiedBy>pe bayern</cp:lastModifiedBy>
  <dcterms:created xsi:type="dcterms:W3CDTF">2020-03-29T10:41:01Z</dcterms:created>
  <dcterms:modified xsi:type="dcterms:W3CDTF">2020-11-04T08:38:24Z</dcterms:modified>
</cp:coreProperties>
</file>